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G:\Meu Drive\INJOY 2016\d. SSA 2019\"/>
    </mc:Choice>
  </mc:AlternateContent>
  <bookViews>
    <workbookView xWindow="0" yWindow="0" windowWidth="20490" windowHeight="7620"/>
  </bookViews>
  <sheets>
    <sheet name="GRUPOS - SSA 2019" sheetId="3" r:id="rId1"/>
    <sheet name="BASE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3" l="1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5" i="3"/>
  <c r="T5" i="3"/>
  <c r="S5" i="3"/>
  <c r="U4" i="3"/>
  <c r="T4" i="3"/>
  <c r="S4" i="3"/>
  <c r="V7" i="3" l="1"/>
  <c r="Y7" i="3" s="1"/>
  <c r="V11" i="3"/>
  <c r="Y11" i="3" s="1"/>
  <c r="V15" i="3"/>
  <c r="Y15" i="3" s="1"/>
  <c r="V10" i="3"/>
  <c r="W10" i="3" s="1"/>
  <c r="V14" i="3"/>
  <c r="V5" i="3"/>
  <c r="W5" i="3" s="1"/>
  <c r="V9" i="3"/>
  <c r="W9" i="3" s="1"/>
  <c r="V8" i="3"/>
  <c r="X8" i="3" s="1"/>
  <c r="V13" i="3"/>
  <c r="V6" i="3"/>
  <c r="W6" i="3" s="1"/>
  <c r="V12" i="3"/>
  <c r="Y12" i="3" s="1"/>
  <c r="Y5" i="3"/>
  <c r="X14" i="3"/>
  <c r="W14" i="3"/>
  <c r="Y14" i="3"/>
  <c r="W13" i="3"/>
  <c r="Y13" i="3"/>
  <c r="X13" i="3"/>
  <c r="X6" i="3"/>
  <c r="X11" i="3"/>
  <c r="V4" i="3"/>
  <c r="Y4" i="3" s="1"/>
  <c r="X12" i="3" l="1"/>
  <c r="Y9" i="3"/>
  <c r="X15" i="3"/>
  <c r="X7" i="3"/>
  <c r="W7" i="3"/>
  <c r="X9" i="3"/>
  <c r="W15" i="3"/>
  <c r="Y8" i="3"/>
  <c r="Y10" i="3"/>
  <c r="X5" i="3"/>
  <c r="Y6" i="3"/>
  <c r="W11" i="3"/>
  <c r="X10" i="3"/>
  <c r="W8" i="3"/>
  <c r="W12" i="3"/>
  <c r="W4" i="3"/>
  <c r="X4" i="3"/>
  <c r="U16" i="3" l="1"/>
  <c r="T16" i="3" l="1"/>
  <c r="S16" i="3" l="1"/>
  <c r="V16" i="3" s="1"/>
  <c r="Y16" i="3" l="1"/>
  <c r="W16" i="3"/>
  <c r="X16" i="3"/>
</calcChain>
</file>

<file path=xl/sharedStrings.xml><?xml version="1.0" encoding="utf-8"?>
<sst xmlns="http://schemas.openxmlformats.org/spreadsheetml/2006/main" count="315" uniqueCount="176">
  <si>
    <t>Masculino</t>
  </si>
  <si>
    <t>Feminino</t>
  </si>
  <si>
    <t>*Os produtos com "*" ainda não tiveram as vendas iniciadas.
** Os descontos serão analisados conforme o pedido de cada cliente.</t>
  </si>
  <si>
    <t>Total Camarote VILLA MIX</t>
  </si>
  <si>
    <t>Produto</t>
  </si>
  <si>
    <t>Unissex</t>
  </si>
  <si>
    <t>Gênero</t>
  </si>
  <si>
    <t>Valores</t>
  </si>
  <si>
    <t>Kit Completo e/ou Acessos Avulsos</t>
  </si>
  <si>
    <t>Special Pass - 3 dias</t>
  </si>
  <si>
    <t>Special Pass - 4 dias</t>
  </si>
  <si>
    <t>Special Pass - 5 dias</t>
  </si>
  <si>
    <t>Blocos Avulsos</t>
  </si>
  <si>
    <t>Combos Blocos</t>
  </si>
  <si>
    <t>CAMAROTE SALVADOR</t>
  </si>
  <si>
    <t>BLOCOS</t>
  </si>
  <si>
    <t>CAMAROTE VILLA MIX</t>
  </si>
  <si>
    <t>TOTAL DO PEDIDO</t>
  </si>
  <si>
    <t>CLIENTE</t>
  </si>
  <si>
    <t>E-MAIL</t>
  </si>
  <si>
    <t>GÊNER0</t>
  </si>
  <si>
    <t>-</t>
  </si>
  <si>
    <t>TOTAL CAMAROTE SSA</t>
  </si>
  <si>
    <t>KIT COMPLETO - Feminino</t>
  </si>
  <si>
    <t>Sábado - Feminino</t>
  </si>
  <si>
    <t>Quinta-feira (Feminino) - Feminino</t>
  </si>
  <si>
    <t>Sexta-feira - Feminino</t>
  </si>
  <si>
    <t>Domingo - Feminino</t>
  </si>
  <si>
    <t>Segunda-feira - Feminino</t>
  </si>
  <si>
    <t>Terça-feira - Feminino</t>
  </si>
  <si>
    <t>Special Pass (Qui/Sex/Sáb) - Feminino</t>
  </si>
  <si>
    <t>Special Pass (Qui/Sex/Dom) - Feminino</t>
  </si>
  <si>
    <t>Special Pass (Qui/Sex/Seg) - Feminino</t>
  </si>
  <si>
    <t>Special Pass (Qui/Sex/Ter) - Feminino</t>
  </si>
  <si>
    <t>Special Pass (Qui/Sáb/Dom) - Feminino</t>
  </si>
  <si>
    <t>Special Pass (Qui/Sáb/Seg) - Feminino</t>
  </si>
  <si>
    <t>Special Pass (Qui/Sáb/Ter) - Feminino</t>
  </si>
  <si>
    <t>Special Pass (Qui/Dom/Seg) - Feminino</t>
  </si>
  <si>
    <t>Special Pass (Qui/Dom/Ter) - Feminino</t>
  </si>
  <si>
    <t>Special Pass (Qui/Seg/Ter) - Feminino</t>
  </si>
  <si>
    <t>Special Pass (Sex/Sáb/Dom) - Feminino</t>
  </si>
  <si>
    <t>Special Pass (Sex/Sáb/Seg) - Feminino</t>
  </si>
  <si>
    <t>Special Pass (Sex/Sáb/Ter) - Feminino</t>
  </si>
  <si>
    <t>Special Pass (Sex/Dom/Ter) - Feminino</t>
  </si>
  <si>
    <t>Special Pass (Sex/Seg/Ter) - Feminino</t>
  </si>
  <si>
    <t>Special Pass (Sáb/Dom/Seg) - Feminino</t>
  </si>
  <si>
    <t>Special Pass (Sáb/Dom/Ter) - Feminino</t>
  </si>
  <si>
    <t>Special Pass (Sáb/Seg/Ter) - Feminino</t>
  </si>
  <si>
    <t>Special Pass (Dom/Seg/Ter) - Feminino</t>
  </si>
  <si>
    <t>KIT COMPLETO - Masculino</t>
  </si>
  <si>
    <t>Quinta-feira - Masculino</t>
  </si>
  <si>
    <t>Sexta-feira - Masculino</t>
  </si>
  <si>
    <t>Sábado - Masculino</t>
  </si>
  <si>
    <t>Domingo - Masculino</t>
  </si>
  <si>
    <t>Segunda-feira - Masculino</t>
  </si>
  <si>
    <t>Terça-feira - Masculino</t>
  </si>
  <si>
    <t>Special Pass (Qui/Sex/Sáb) - Masculino</t>
  </si>
  <si>
    <t>Special Pass (Qui/Sex/Dom) - Masculino</t>
  </si>
  <si>
    <t>Special Pass (Qui/Sex/Seg) - Masculino</t>
  </si>
  <si>
    <t>Special Pass (Qui/Sex/Ter) - Masculino</t>
  </si>
  <si>
    <t>Special Pass (Qui/Sáb/Dom) - Masculino</t>
  </si>
  <si>
    <t>Special Pass (Qui/Sáb/Seg) - Masculino</t>
  </si>
  <si>
    <t>Special Pass (Qui/Sáb/Ter) - Masculino</t>
  </si>
  <si>
    <t>Special Pass (Qui/Dom/Seg) - Masculino</t>
  </si>
  <si>
    <t>Special Pass (Qui/Dom/Ter) - Masculino</t>
  </si>
  <si>
    <t>Special Pass (Qui/Seg/Ter) - Masculino</t>
  </si>
  <si>
    <t>Special Pass (Sex/Sáb/Dom) - Masculino</t>
  </si>
  <si>
    <t>Special Pass (Sex/Sáb/Seg) - Masculino</t>
  </si>
  <si>
    <t>Special Pass (Sex/Sáb/Ter) - Masculino</t>
  </si>
  <si>
    <t>Special Pass (Sex/Dom/Ter) - Masculino</t>
  </si>
  <si>
    <t>Special Pass (Sex/Seg/Ter) - Masculino</t>
  </si>
  <si>
    <t>Special Pass (Sáb/Dom/Seg) - Masculino</t>
  </si>
  <si>
    <t>Special Pass (Sáb/Dom/Ter) - Masculino</t>
  </si>
  <si>
    <t>Special Pass (Sáb/Seg/Ter) - Masculino</t>
  </si>
  <si>
    <t>Special Pass (Dom/Seg/Ter) - Masculino</t>
  </si>
  <si>
    <t>Vumbora Sexta - Unissex</t>
  </si>
  <si>
    <t>Vumbora Sábado - Unissex</t>
  </si>
  <si>
    <t>Camaleão Domingo - Unissex</t>
  </si>
  <si>
    <t>Camaleão Segunda - Unissex</t>
  </si>
  <si>
    <t>Camaleão Terça - Unissex</t>
  </si>
  <si>
    <t>Me Abraça Domingo - Unissex</t>
  </si>
  <si>
    <t>Me Abraça Segunda - Unissex</t>
  </si>
  <si>
    <t>Special Pass (Sex/Dom/Seg) - Feminino</t>
  </si>
  <si>
    <t>Special Pass (Sex/Dom/Seg) - Masculino</t>
  </si>
  <si>
    <t>Special Pass (Qui/Sex/Sáb/Dom) - Feminino</t>
  </si>
  <si>
    <t>Special Pass (Qui/Sex/Sáb/Seg) - Feminino</t>
  </si>
  <si>
    <t>Special Pass (Qui/Sex/Sáb/Ter) - Feminino</t>
  </si>
  <si>
    <t>Special Pass (Qui/Sáb/Dom/Seg) - Feminino</t>
  </si>
  <si>
    <t>Special Pass (Qui/Sáb/Dom/Ter) - Feminino</t>
  </si>
  <si>
    <t>Special Pass (Qui/Dom/Seg/Ter) - Feminino</t>
  </si>
  <si>
    <t>Special Pass (Sex/Sáb/Dom/Seg) - Feminino</t>
  </si>
  <si>
    <t>Special Pass (Sex/Dom/Seg/Ter) - Feminino</t>
  </si>
  <si>
    <t>Special Pass (Sáb/Dom/Seg/Ter) - Feminino</t>
  </si>
  <si>
    <t>Special Pass (Qui/Sex/Dom/Seg) - Feminino</t>
  </si>
  <si>
    <t>Special Pass (Qui/Sex/Dom/Ter) - Feminino</t>
  </si>
  <si>
    <t>Special Pass (Sex/Sáb/Dom/Ter) - Feminino</t>
  </si>
  <si>
    <t>Special Pass (Qui/Sex/Seg/Ter) - Feminino</t>
  </si>
  <si>
    <t>Special Pass (Qui/Sáb/Seg/Ter) - Feminino</t>
  </si>
  <si>
    <t>Special Pass (Sex/Sáb/Seg/Ter) - Feminino</t>
  </si>
  <si>
    <t>Special Pass (Qui/Sex/Sáb/Dom/Seg) - Feminino</t>
  </si>
  <si>
    <t>Special Pass (Qui/Sex/Sáb/Dom/Ter) - Feminino</t>
  </si>
  <si>
    <t>Special Pass (Sex/Sáb/Dom/Seg/Ter) - Feminino</t>
  </si>
  <si>
    <t>Special Pass (Qui/Sáb/Dom/Seg/Ter) - Feminino</t>
  </si>
  <si>
    <t>Special Pass (Qui/Sex/Sáb/Seg/Ter) - Feminino</t>
  </si>
  <si>
    <t>Special Pass (Qui/Sex/Dom/Seg/Ter) - Feminino</t>
  </si>
  <si>
    <t>Special Pass (Qui/Sex/Sáb/Dom) - Masculino</t>
  </si>
  <si>
    <t>Special Pass (Qui/Sex/Sáb/Seg) - Masculino</t>
  </si>
  <si>
    <t>Special Pass (Qui/Sex/Sáb/Ter) - Masculino</t>
  </si>
  <si>
    <t>Special Pass (Qui/Sex/Dom/Seg) - Masculino</t>
  </si>
  <si>
    <t>Special Pass (Qui/Sex/Dom/Ter) - Masculino</t>
  </si>
  <si>
    <t>Special Pass (Qui/Sex/Seg/Ter) - Masculino</t>
  </si>
  <si>
    <t>Special Pass (Qui/Sáb/Dom/Seg) - Masculino</t>
  </si>
  <si>
    <t>Special Pass (Qui/Sáb/Dom/Ter) - Masculino</t>
  </si>
  <si>
    <t>Special Pass (Qui/Sáb/Seg/Ter) - Masculino</t>
  </si>
  <si>
    <t>Special Pass (Qui/Dom/Seg/Ter) - Masculino</t>
  </si>
  <si>
    <t>Special Pass (Sex/Sáb/Dom/Seg) - Masculino</t>
  </si>
  <si>
    <t>Special Pass (Sex/Sáb/Dom/Ter) - Masculino</t>
  </si>
  <si>
    <t>Special Pass (Sex/Sáb/Seg/Ter) - Masculino</t>
  </si>
  <si>
    <t>Special Pass (Sex/Dom/Seg/Ter) - Masculino</t>
  </si>
  <si>
    <t>Special Pass (Sáb/Dom/Seg/Ter) - Masculino</t>
  </si>
  <si>
    <t>Special Pass (Qui/Sex/Sáb/Dom/Seg) - Masculino</t>
  </si>
  <si>
    <t>Special Pass (Qui/Sex/Sáb/Dom/Ter) - Masculino</t>
  </si>
  <si>
    <t>Special Pass (Qui/Sex/Sáb/Seg/Ter) - Masculino</t>
  </si>
  <si>
    <t>Special Pass (Qui/Sex/Dom/Seg/Ter) - Masculino</t>
  </si>
  <si>
    <t>Special Pass (Qui/Sáb/Dom/Seg/Ter) - Masculino</t>
  </si>
  <si>
    <t>Special Pass (Sex/Sáb/Dom/Seg/Ter) - Masculino</t>
  </si>
  <si>
    <t>Vumbora (Sex) + Camaleão (Dom) - Unissex</t>
  </si>
  <si>
    <t>Vumbora (Sáb) + Camaleão (Dom) - Unissex</t>
  </si>
  <si>
    <t>Vumbora (Sex) + Camaleão (Seg) - Unissex</t>
  </si>
  <si>
    <t>Vumbora (Sáb) + Camaleão (Seg) - Unissex</t>
  </si>
  <si>
    <t>Vumbora (Sáb) + Camaleão (Ter) - Unissex</t>
  </si>
  <si>
    <t>Vumbora (Sex) + Camaleão (Ter) - Unissex</t>
  </si>
  <si>
    <t>Camaleão (Dom) + Me Abraça (Seg) + Camaleão (Ter) - Unissex</t>
  </si>
  <si>
    <t>Me abraça (Dom) + Camaleão (Seg) + Camaleão (Ter) - Unissex</t>
  </si>
  <si>
    <t>Me Abraça (Dom) + Me Abraça (Seg) + Camaleão (Ter) - Unissex</t>
  </si>
  <si>
    <t>Me Abraça (Dom) + Camaleão (Ter) - Unissex</t>
  </si>
  <si>
    <t>Me Abraça (Seg) + Camaleão (Dom) - Unissex</t>
  </si>
  <si>
    <t>Me Abraça (Seg) + Camaleão (Ter) - Unissex</t>
  </si>
  <si>
    <t>Vumbora (Sex) + Me Abraça (Dom) - Unissex</t>
  </si>
  <si>
    <t>Vumbora (Sex) + Me Abraça (Seg) - Unissex</t>
  </si>
  <si>
    <t>Vumbora (Sáb) + Me Abraça (Dom) - Unissex</t>
  </si>
  <si>
    <t>Vumbora (Sáb) + Me Abraça (Seg) - Unissex</t>
  </si>
  <si>
    <t>Vumbora (Sex/Sáb) - Unissex</t>
  </si>
  <si>
    <t>Camaleão (Dom/Seg/Ter) - Unissex</t>
  </si>
  <si>
    <t>Me Abraça (Dom/Seg) - Unissex</t>
  </si>
  <si>
    <t>KIT COMPLETO VM - Feminino</t>
  </si>
  <si>
    <t>Sexta-feira VM - Feminino</t>
  </si>
  <si>
    <t>Sábado VM - Feminino</t>
  </si>
  <si>
    <t>Domingo VM - Feminino</t>
  </si>
  <si>
    <t>Segunda-feira VM - Feminino</t>
  </si>
  <si>
    <t>Terça-feira VM - Feminino</t>
  </si>
  <si>
    <t>KIT COMPLETO VM - Masculino</t>
  </si>
  <si>
    <t>Sexta-feira VM - Masculino</t>
  </si>
  <si>
    <t>Sábado VM - Masculino</t>
  </si>
  <si>
    <t>Domingo VM - Masculino</t>
  </si>
  <si>
    <t>Segunda-feira VM - Masculino</t>
  </si>
  <si>
    <t>Terça-feira VM - Masculino</t>
  </si>
  <si>
    <t>Me Abraça (Dom) + Camaleão (Seg) - Unissex</t>
  </si>
  <si>
    <t>Descontos</t>
  </si>
  <si>
    <t>Favor selecionar os acessos que cada pessoa deseja adquirir.</t>
  </si>
  <si>
    <t>TOTAL</t>
  </si>
  <si>
    <t>Total 
BLOCOS</t>
  </si>
  <si>
    <t>TOTAL DO PEDIDO 
(C.C até 6x)</t>
  </si>
  <si>
    <t>TOTAL DO PEDIDO
(Boleto até 6x)</t>
  </si>
  <si>
    <t>TOTAL DO PEDIDO 
(Boleto à vista)</t>
  </si>
  <si>
    <t>AÉREO</t>
  </si>
  <si>
    <t>IDA</t>
  </si>
  <si>
    <t>VOLTA</t>
  </si>
  <si>
    <t>HOTEL</t>
  </si>
  <si>
    <t>CHECK-IN</t>
  </si>
  <si>
    <t>CHECK-OUT</t>
  </si>
  <si>
    <t>CONFIGURAÇÃO DO QUARTO</t>
  </si>
  <si>
    <t>Single</t>
  </si>
  <si>
    <t>Duplo</t>
  </si>
  <si>
    <t>Triplo</t>
  </si>
  <si>
    <t>Quádruplo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</si>
</sst>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_-;\-[$R$-416]\ * #,##0_-;_-[$R$-416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18"/>
      <color rgb="FF990000"/>
      <name val="Montserrat"/>
    </font>
    <font>
      <b/>
      <sz val="10"/>
      <color theme="0"/>
      <name val="Montserrat"/>
    </font>
    <font>
      <b/>
      <sz val="11"/>
      <color theme="1"/>
      <name val="Calibri"/>
      <family val="2"/>
      <scheme val="minor"/>
    </font>
    <font>
      <b/>
      <sz val="14"/>
      <color rgb="FFFFFFFF"/>
      <name val="Montserrat"/>
    </font>
    <font>
      <b/>
      <sz val="20"/>
      <color theme="0"/>
      <name val="Montserrat"/>
    </font>
    <font>
      <sz val="14"/>
      <color rgb="FF000000"/>
      <name val="Montserrat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428EF0"/>
        <bgColor indexed="64"/>
      </patternFill>
    </fill>
    <fill>
      <patternFill patternType="solid">
        <fgColor rgb="FF0D51AB"/>
        <bgColor indexed="64"/>
      </patternFill>
    </fill>
    <fill>
      <patternFill patternType="solid">
        <fgColor rgb="FF0F5CC3"/>
        <bgColor indexed="64"/>
      </patternFill>
    </fill>
    <fill>
      <patternFill patternType="solid">
        <fgColor rgb="FF0A3D8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9" fillId="8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8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 applyProtection="1">
      <alignment horizontal="center" vertical="center" wrapText="1" readingOrder="1"/>
    </xf>
    <xf numFmtId="164" fontId="6" fillId="6" borderId="6" xfId="0" applyNumberFormat="1" applyFont="1" applyFill="1" applyBorder="1" applyAlignment="1" applyProtection="1">
      <alignment vertical="center" wrapText="1"/>
    </xf>
    <xf numFmtId="0" fontId="1" fillId="5" borderId="0" xfId="0" applyFont="1" applyFill="1" applyProtection="1"/>
    <xf numFmtId="0" fontId="2" fillId="5" borderId="9" xfId="0" applyFont="1" applyFill="1" applyBorder="1" applyAlignment="1" applyProtection="1">
      <alignment vertical="center"/>
    </xf>
    <xf numFmtId="0" fontId="7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/>
    <xf numFmtId="0" fontId="0" fillId="0" borderId="0" xfId="0" applyProtection="1"/>
    <xf numFmtId="0" fontId="2" fillId="3" borderId="6" xfId="0" applyFont="1" applyFill="1" applyBorder="1" applyAlignment="1" applyProtection="1">
      <alignment horizontal="center" vertical="center"/>
    </xf>
    <xf numFmtId="164" fontId="6" fillId="3" borderId="6" xfId="0" applyNumberFormat="1" applyFont="1" applyFill="1" applyBorder="1" applyAlignment="1" applyProtection="1">
      <alignment horizontal="center" vertical="center" wrapText="1"/>
    </xf>
    <xf numFmtId="164" fontId="6" fillId="10" borderId="6" xfId="0" applyNumberFormat="1" applyFont="1" applyFill="1" applyBorder="1" applyAlignment="1" applyProtection="1">
      <alignment horizontal="center" vertical="center" wrapText="1"/>
    </xf>
    <xf numFmtId="164" fontId="6" fillId="6" borderId="3" xfId="0" quotePrefix="1" applyNumberFormat="1" applyFont="1" applyFill="1" applyBorder="1" applyAlignment="1" applyProtection="1">
      <alignment vertical="center" wrapText="1"/>
    </xf>
    <xf numFmtId="164" fontId="6" fillId="6" borderId="5" xfId="0" quotePrefix="1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left" wrapText="1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16" fontId="9" fillId="9" borderId="6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 wrapText="1"/>
    </xf>
    <xf numFmtId="164" fontId="6" fillId="4" borderId="8" xfId="0" applyNumberFormat="1" applyFont="1" applyFill="1" applyBorder="1" applyAlignment="1" applyProtection="1">
      <alignment horizontal="center" vertical="center" wrapText="1"/>
    </xf>
    <xf numFmtId="164" fontId="6" fillId="6" borderId="6" xfId="0" applyNumberFormat="1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164" fontId="6" fillId="3" borderId="3" xfId="0" applyNumberFormat="1" applyFont="1" applyFill="1" applyBorder="1" applyAlignment="1" applyProtection="1">
      <alignment horizontal="center" vertical="center" wrapText="1"/>
    </xf>
    <xf numFmtId="164" fontId="6" fillId="3" borderId="5" xfId="0" applyNumberFormat="1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 wrapText="1"/>
    </xf>
    <xf numFmtId="164" fontId="6" fillId="3" borderId="7" xfId="0" applyNumberFormat="1" applyFont="1" applyFill="1" applyBorder="1" applyAlignment="1" applyProtection="1">
      <alignment horizontal="center" vertical="center" wrapText="1"/>
    </xf>
    <xf numFmtId="164" fontId="6" fillId="6" borderId="4" xfId="0" quotePrefix="1" applyNumberFormat="1" applyFont="1" applyFill="1" applyBorder="1" applyAlignment="1" applyProtection="1">
      <alignment horizontal="center" vertical="center" wrapText="1"/>
    </xf>
    <xf numFmtId="164" fontId="6" fillId="6" borderId="5" xfId="0" quotePrefix="1" applyNumberFormat="1" applyFont="1" applyFill="1" applyBorder="1" applyAlignment="1" applyProtection="1">
      <alignment horizontal="center" vertical="center" wrapText="1"/>
    </xf>
    <xf numFmtId="164" fontId="6" fillId="4" borderId="6" xfId="0" applyNumberFormat="1" applyFont="1" applyFill="1" applyBorder="1" applyAlignment="1" applyProtection="1">
      <alignment horizontal="center" vertical="center" wrapText="1"/>
    </xf>
    <xf numFmtId="0" fontId="2" fillId="10" borderId="3" xfId="0" applyFont="1" applyFill="1" applyBorder="1" applyAlignment="1" applyProtection="1">
      <alignment horizontal="center" vertical="center"/>
    </xf>
    <xf numFmtId="0" fontId="2" fillId="10" borderId="5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CC3"/>
      <color rgb="FF0D51AB"/>
      <color rgb="FFFF66FF"/>
      <color rgb="FF0A3D80"/>
      <color rgb="FF0C4898"/>
      <color rgb="FF428EF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726280</xdr:colOff>
      <xdr:row>0</xdr:row>
      <xdr:rowOff>309562</xdr:rowOff>
    </xdr:from>
    <xdr:to>
      <xdr:col>1</xdr:col>
      <xdr:colOff>1276668</xdr:colOff>
      <xdr:row>0</xdr:row>
      <xdr:rowOff>1012031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" y="309562"/>
          <a:ext cx="550388" cy="702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C00000"/>
    <pageSetUpPr fitToPage="1"/>
  </sheetPr>
  <dimension ref="A1:Y17"/>
  <sheetViews>
    <sheetView showGridLines="0" tabSelected="1" zoomScale="85" zoomScaleNormal="85" workbookViewId="0">
      <pane xSplit="2" ySplit="3" topLeftCell="S15" activePane="bottomRight" state="frozen"/>
      <selection pane="topRight" activeCell="C1" sqref="C1"/>
      <selection pane="bottomLeft" activeCell="A4" sqref="A4"/>
      <selection pane="bottomRight" activeCell="X15" sqref="X15"/>
    </sheetView>
  </sheetViews>
  <sheetFormatPr defaultRowHeight="15" x14ac:dyDescent="0.25"/>
  <cols>
    <col min="1" max="1" width="4.140625" style="19" customWidth="1"/>
    <col min="2" max="2" width="32.7109375" style="19" customWidth="1"/>
    <col min="3" max="3" width="21" style="19" customWidth="1"/>
    <col min="4" max="4" width="16.85546875" style="19" customWidth="1"/>
    <col min="5" max="6" width="29.140625" style="19" customWidth="1"/>
    <col min="7" max="9" width="49.85546875" style="19" customWidth="1"/>
    <col min="10" max="11" width="30.42578125" style="19" customWidth="1"/>
    <col min="12" max="12" width="34.85546875" style="19" customWidth="1"/>
    <col min="13" max="13" width="35.140625" style="19" bestFit="1" customWidth="1"/>
    <col min="14" max="17" width="30.85546875" style="19" customWidth="1"/>
    <col min="18" max="18" width="35.28515625" style="19" customWidth="1"/>
    <col min="19" max="19" width="26.85546875" style="19" customWidth="1"/>
    <col min="20" max="22" width="25.28515625" style="19" customWidth="1"/>
    <col min="23" max="23" width="27.5703125" style="19" customWidth="1"/>
    <col min="24" max="25" width="25.28515625" style="19" customWidth="1"/>
    <col min="26" max="16384" width="9.140625" style="19"/>
  </cols>
  <sheetData>
    <row r="1" spans="1:25" ht="99.75" customHeight="1" thickBot="1" x14ac:dyDescent="0.9">
      <c r="A1" s="15"/>
      <c r="B1" s="16"/>
      <c r="C1" s="17" t="s">
        <v>159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7.5" customHeight="1" thickBot="1" x14ac:dyDescent="0.6">
      <c r="A2" s="15"/>
      <c r="B2" s="37" t="s">
        <v>18</v>
      </c>
      <c r="C2" s="37" t="s">
        <v>19</v>
      </c>
      <c r="D2" s="37" t="s">
        <v>20</v>
      </c>
      <c r="E2" s="32" t="s">
        <v>14</v>
      </c>
      <c r="F2" s="33"/>
      <c r="G2" s="33"/>
      <c r="H2" s="33"/>
      <c r="I2" s="34"/>
      <c r="J2" s="32" t="s">
        <v>15</v>
      </c>
      <c r="K2" s="33"/>
      <c r="L2" s="33"/>
      <c r="M2" s="20" t="s">
        <v>16</v>
      </c>
      <c r="N2" s="42" t="s">
        <v>165</v>
      </c>
      <c r="O2" s="43"/>
      <c r="P2" s="42" t="s">
        <v>168</v>
      </c>
      <c r="Q2" s="44"/>
      <c r="R2" s="43"/>
      <c r="S2" s="41" t="s">
        <v>22</v>
      </c>
      <c r="T2" s="28" t="s">
        <v>161</v>
      </c>
      <c r="U2" s="41" t="s">
        <v>3</v>
      </c>
      <c r="V2" s="30" t="s">
        <v>17</v>
      </c>
      <c r="W2" s="30" t="s">
        <v>162</v>
      </c>
      <c r="X2" s="30" t="s">
        <v>163</v>
      </c>
      <c r="Y2" s="30" t="s">
        <v>164</v>
      </c>
    </row>
    <row r="3" spans="1:25" ht="57.75" customHeight="1" thickBot="1" x14ac:dyDescent="0.6">
      <c r="A3" s="15"/>
      <c r="B3" s="38"/>
      <c r="C3" s="38"/>
      <c r="D3" s="38"/>
      <c r="E3" s="35" t="s">
        <v>8</v>
      </c>
      <c r="F3" s="36"/>
      <c r="G3" s="21" t="s">
        <v>9</v>
      </c>
      <c r="H3" s="21" t="s">
        <v>10</v>
      </c>
      <c r="I3" s="21" t="s">
        <v>11</v>
      </c>
      <c r="J3" s="35" t="s">
        <v>12</v>
      </c>
      <c r="K3" s="36"/>
      <c r="L3" s="21" t="s">
        <v>13</v>
      </c>
      <c r="M3" s="21" t="s">
        <v>8</v>
      </c>
      <c r="N3" s="22" t="s">
        <v>166</v>
      </c>
      <c r="O3" s="22" t="s">
        <v>167</v>
      </c>
      <c r="P3" s="22" t="s">
        <v>169</v>
      </c>
      <c r="Q3" s="22" t="s">
        <v>170</v>
      </c>
      <c r="R3" s="22" t="s">
        <v>171</v>
      </c>
      <c r="S3" s="41"/>
      <c r="T3" s="29"/>
      <c r="U3" s="41"/>
      <c r="V3" s="30"/>
      <c r="W3" s="30"/>
      <c r="X3" s="30"/>
      <c r="Y3" s="30"/>
    </row>
    <row r="4" spans="1:25" ht="48.75" customHeight="1" thickBot="1" x14ac:dyDescent="0.6">
      <c r="A4" s="1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7"/>
      <c r="P4" s="27"/>
      <c r="Q4" s="27"/>
      <c r="R4" s="26"/>
      <c r="S4" s="13">
        <f>SUM(IF(E4="","0",VLOOKUP(E4,BASE!$A$2:$C$136,3,0)),IF(F4="","0",VLOOKUP(F4,BASE!$A$2:$C$136,3,0)),IF(G4="","0",VLOOKUP(G4,BASE!$A$2:$C$136,3,0)),IF(H4="","0",VLOOKUP(H4,BASE!$A$2:$C$136,3,0)),IF(I4="","0",VLOOKUP(I4,BASE!A2:C136,3,0)))</f>
        <v>0</v>
      </c>
      <c r="T4" s="13">
        <f>SUM(IF(J4="","0",VLOOKUP(J4,BASE!$A$2:$C$136,3,0)),IF(K4="","0",VLOOKUP(K4,BASE!$A$2:$C$136,3,0)),IF(L4="","0",VLOOKUP(L4,BASE!$A$2:$C$136,3,0)))</f>
        <v>0</v>
      </c>
      <c r="U4" s="13">
        <f>SUM(IF(M4="","0",VLOOKUP(M4,BASE!$A$2:$C$136,3,0)))</f>
        <v>0</v>
      </c>
      <c r="V4" s="13">
        <f>SUM(S4:U4)</f>
        <v>0</v>
      </c>
      <c r="W4" s="13">
        <f>V4*(1-BASE!$H$2)</f>
        <v>0</v>
      </c>
      <c r="X4" s="13">
        <f>V4*(1-BASE!$H$3)</f>
        <v>0</v>
      </c>
      <c r="Y4" s="13">
        <f>V4*(1-BASE!$H$4)</f>
        <v>0</v>
      </c>
    </row>
    <row r="5" spans="1:25" ht="48.75" customHeight="1" thickBot="1" x14ac:dyDescent="0.6">
      <c r="A5" s="1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27"/>
      <c r="P5" s="27"/>
      <c r="Q5" s="27"/>
      <c r="R5" s="26"/>
      <c r="S5" s="13">
        <f>SUM(IF(E5="","0",VLOOKUP(E5,BASE!$A$2:$C$136,3,0)),IF(F5="","0",VLOOKUP(F5,BASE!$A$2:$C$136,3,0)),IF(G5="","0",VLOOKUP(G5,BASE!$A$2:$C$136,3,0)),IF(H5="","0",VLOOKUP(H5,BASE!$A$2:$C$136,3,0)),IF(I5="","0",VLOOKUP(I5,BASE!A3:C137,3,0)))</f>
        <v>0</v>
      </c>
      <c r="T5" s="13">
        <f>SUM(IF(J5="","0",VLOOKUP(J5,BASE!$A$2:$C$136,3,0)),IF(K5="","0",VLOOKUP(K5,BASE!$A$2:$C$136,3,0)),IF(L5="","0",VLOOKUP(L5,BASE!$A$2:$C$136,3,0)))</f>
        <v>0</v>
      </c>
      <c r="U5" s="13">
        <f>SUM(IF(M5="","0",VLOOKUP(M5,BASE!$A$2:$C$136,3,0)))</f>
        <v>0</v>
      </c>
      <c r="V5" s="13">
        <f t="shared" ref="V5:V15" si="0">SUM(S5:U5)</f>
        <v>0</v>
      </c>
      <c r="W5" s="13">
        <f>V5*(1-BASE!$H$2)</f>
        <v>0</v>
      </c>
      <c r="X5" s="13">
        <f>V5*(1-BASE!$H$3)</f>
        <v>0</v>
      </c>
      <c r="Y5" s="13">
        <f>V5*(1-BASE!$H$4)</f>
        <v>0</v>
      </c>
    </row>
    <row r="6" spans="1:25" ht="48.75" customHeight="1" thickBot="1" x14ac:dyDescent="0.6">
      <c r="A6" s="1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27"/>
      <c r="P6" s="27"/>
      <c r="Q6" s="27"/>
      <c r="R6" s="26"/>
      <c r="S6" s="13">
        <f>SUM(IF(E6="","0",VLOOKUP(E6,BASE!$A$2:$C$136,3,0)),IF(F6="","0",VLOOKUP(F6,BASE!$A$2:$C$136,3,0)),IF(G6="","0",VLOOKUP(G6,BASE!$A$2:$C$136,3,0)),IF(H6="","0",VLOOKUP(H6,BASE!$A$2:$C$136,3,0)),IF(I6="","0",VLOOKUP(I6,BASE!A4:C138,3,0)))</f>
        <v>0</v>
      </c>
      <c r="T6" s="13">
        <f>SUM(IF(J6="","0",VLOOKUP(J6,BASE!$A$2:$C$136,3,0)),IF(K6="","0",VLOOKUP(K6,BASE!$A$2:$C$136,3,0)),IF(L6="","0",VLOOKUP(L6,BASE!$A$2:$C$136,3,0)))</f>
        <v>0</v>
      </c>
      <c r="U6" s="13">
        <f>SUM(IF(M6="","0",VLOOKUP(M6,BASE!$A$2:$C$136,3,0)))</f>
        <v>0</v>
      </c>
      <c r="V6" s="13">
        <f t="shared" si="0"/>
        <v>0</v>
      </c>
      <c r="W6" s="13">
        <f>V6*(1-BASE!$H$2)</f>
        <v>0</v>
      </c>
      <c r="X6" s="13">
        <f>V6*(1-BASE!$H$3)</f>
        <v>0</v>
      </c>
      <c r="Y6" s="13">
        <f>V6*(1-BASE!$H$4)</f>
        <v>0</v>
      </c>
    </row>
    <row r="7" spans="1:25" ht="48.75" customHeight="1" thickBot="1" x14ac:dyDescent="0.6">
      <c r="A7" s="1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7"/>
      <c r="P7" s="27"/>
      <c r="Q7" s="27"/>
      <c r="R7" s="26"/>
      <c r="S7" s="13" t="e">
        <f>SUM(IF(E7="","0",VLOOKUP(E7,BASE!$A$2:$C$136,3,0)),IF(#REF!="","0",VLOOKUP(#REF!,BASE!$A$2:$C$136,3,0)),IF(G7="","0",VLOOKUP(G7,BASE!$A$2:$C$136,3,0)),IF(H7="","0",VLOOKUP(H7,BASE!$A$2:$C$136,3,0)),IF(I7="","0",VLOOKUP(I7,BASE!A5:C139,3,0)))</f>
        <v>#REF!</v>
      </c>
      <c r="T7" s="13">
        <f>SUM(IF(J7="","0",VLOOKUP(J7,BASE!$A$2:$C$136,3,0)),IF(K7="","0",VLOOKUP(K7,BASE!$A$2:$C$136,3,0)),IF(L7="","0",VLOOKUP(L7,BASE!$A$2:$C$136,3,0)))</f>
        <v>0</v>
      </c>
      <c r="U7" s="13">
        <f>SUM(IF(M7="","0",VLOOKUP(M7,BASE!$A$2:$C$136,3,0)))</f>
        <v>0</v>
      </c>
      <c r="V7" s="13" t="e">
        <f t="shared" si="0"/>
        <v>#REF!</v>
      </c>
      <c r="W7" s="13" t="e">
        <f>V7*(1-BASE!$H$2)</f>
        <v>#REF!</v>
      </c>
      <c r="X7" s="13" t="e">
        <f>V7*(1-BASE!$H$3)</f>
        <v>#REF!</v>
      </c>
      <c r="Y7" s="13" t="e">
        <f>V7*(1-BASE!$H$4)</f>
        <v>#REF!</v>
      </c>
    </row>
    <row r="8" spans="1:25" ht="48.75" customHeight="1" thickBot="1" x14ac:dyDescent="0.6">
      <c r="A8" s="15"/>
      <c r="B8" s="26"/>
      <c r="C8" s="26"/>
      <c r="D8" s="26"/>
      <c r="E8" s="26"/>
      <c r="F8" s="26"/>
      <c r="H8" s="26"/>
      <c r="I8" s="26"/>
      <c r="J8" s="26"/>
      <c r="K8" s="26"/>
      <c r="L8" s="26"/>
      <c r="M8" s="26"/>
      <c r="N8" s="27"/>
      <c r="O8" s="27"/>
      <c r="P8" s="27"/>
      <c r="Q8" s="27"/>
      <c r="R8" s="26"/>
      <c r="S8" s="13">
        <f>SUM(IF(E8="","0",VLOOKUP(E8,BASE!$A$2:$C$136,3,0)),IF(F8="","0",VLOOKUP(F8,BASE!$A$2:$C$136,3,0)),IF(F7="","0",VLOOKUP(F7,BASE!$A$2:$C$136,3,0)),IF(H8="","0",VLOOKUP(H8,BASE!$A$2:$C$136,3,0)),IF(I8="","0",VLOOKUP(I8,BASE!A6:C140,3,0)))</f>
        <v>0</v>
      </c>
      <c r="T8" s="13">
        <f>SUM(IF(J8="","0",VLOOKUP(J8,BASE!$A$2:$C$136,3,0)),IF(K8="","0",VLOOKUP(K8,BASE!$A$2:$C$136,3,0)),IF(L8="","0",VLOOKUP(L8,BASE!$A$2:$C$136,3,0)))</f>
        <v>0</v>
      </c>
      <c r="U8" s="13">
        <f>SUM(IF(M8="","0",VLOOKUP(M8,BASE!$A$2:$C$136,3,0)))</f>
        <v>0</v>
      </c>
      <c r="V8" s="13">
        <f t="shared" si="0"/>
        <v>0</v>
      </c>
      <c r="W8" s="13">
        <f>V8*(1-BASE!$H$2)</f>
        <v>0</v>
      </c>
      <c r="X8" s="13">
        <f>V8*(1-BASE!$H$3)</f>
        <v>0</v>
      </c>
      <c r="Y8" s="13">
        <f>V8*(1-BASE!$H$4)</f>
        <v>0</v>
      </c>
    </row>
    <row r="9" spans="1:25" ht="48.75" customHeight="1" thickBot="1" x14ac:dyDescent="0.6">
      <c r="A9" s="1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7"/>
      <c r="P9" s="27"/>
      <c r="Q9" s="27"/>
      <c r="R9" s="26"/>
      <c r="S9" s="13">
        <f>SUM(IF(E9="","0",VLOOKUP(E9,BASE!$A$2:$C$136,3,0)),IF(F9="","0",VLOOKUP(F9,BASE!$A$2:$C$136,3,0)),IF(G9="","0",VLOOKUP(G9,BASE!$A$2:$C$136,3,0)),IF(H9="","0",VLOOKUP(H9,BASE!$A$2:$C$136,3,0)),IF(I9="","0",VLOOKUP(I9,BASE!A7:C141,3,0)))</f>
        <v>0</v>
      </c>
      <c r="T9" s="13">
        <f>SUM(IF(J9="","0",VLOOKUP(J9,BASE!$A$2:$C$136,3,0)),IF(K9="","0",VLOOKUP(K9,BASE!$A$2:$C$136,3,0)),IF(L9="","0",VLOOKUP(L9,BASE!$A$2:$C$136,3,0)))</f>
        <v>0</v>
      </c>
      <c r="U9" s="13">
        <f>SUM(IF(M9="","0",VLOOKUP(M9,BASE!$A$2:$C$136,3,0)))</f>
        <v>0</v>
      </c>
      <c r="V9" s="13">
        <f t="shared" si="0"/>
        <v>0</v>
      </c>
      <c r="W9" s="13">
        <f>V9*(1-BASE!$H$2)</f>
        <v>0</v>
      </c>
      <c r="X9" s="13">
        <f>V9*(1-BASE!$H$3)</f>
        <v>0</v>
      </c>
      <c r="Y9" s="13">
        <f>V9*(1-BASE!$H$4)</f>
        <v>0</v>
      </c>
    </row>
    <row r="10" spans="1:25" ht="48.75" customHeight="1" thickBot="1" x14ac:dyDescent="0.6">
      <c r="A10" s="1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27"/>
      <c r="P10" s="27"/>
      <c r="Q10" s="27"/>
      <c r="R10" s="26"/>
      <c r="S10" s="13">
        <f>SUM(IF(E10="","0",VLOOKUP(E10,BASE!$A$2:$C$136,3,0)),IF(F10="","0",VLOOKUP(F10,BASE!$A$2:$C$136,3,0)),IF(G10="","0",VLOOKUP(G10,BASE!$A$2:$C$136,3,0)),IF(H10="","0",VLOOKUP(H10,BASE!$A$2:$C$136,3,0)),IF(I10="","0",VLOOKUP(I10,BASE!A8:C142,3,0)))</f>
        <v>0</v>
      </c>
      <c r="T10" s="13">
        <f>SUM(IF(J10="","0",VLOOKUP(J10,BASE!$A$2:$C$136,3,0)),IF(K10="","0",VLOOKUP(K10,BASE!$A$2:$C$136,3,0)),IF(L10="","0",VLOOKUP(L10,BASE!$A$2:$C$136,3,0)))</f>
        <v>0</v>
      </c>
      <c r="U10" s="13">
        <f>SUM(IF(M10="","0",VLOOKUP(M10,BASE!$A$2:$C$136,3,0)))</f>
        <v>0</v>
      </c>
      <c r="V10" s="13">
        <f t="shared" si="0"/>
        <v>0</v>
      </c>
      <c r="W10" s="13">
        <f>V10*(1-BASE!$H$2)</f>
        <v>0</v>
      </c>
      <c r="X10" s="13">
        <f>V10*(1-BASE!$H$3)</f>
        <v>0</v>
      </c>
      <c r="Y10" s="13">
        <f>V10*(1-BASE!$H$4)</f>
        <v>0</v>
      </c>
    </row>
    <row r="11" spans="1:25" ht="48.75" customHeight="1" thickBot="1" x14ac:dyDescent="0.6">
      <c r="A11" s="1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7"/>
      <c r="R11" s="26"/>
      <c r="S11" s="13">
        <f>SUM(IF(E11="","0",VLOOKUP(E11,BASE!$A$2:$C$136,3,0)),IF(F11="","0",VLOOKUP(F11,BASE!$A$2:$C$136,3,0)),IF(G11="","0",VLOOKUP(G11,BASE!$A$2:$C$136,3,0)),IF(H11="","0",VLOOKUP(H11,BASE!$A$2:$C$136,3,0)),IF(I11="","0",VLOOKUP(I11,BASE!A9:C143,3,0)))</f>
        <v>0</v>
      </c>
      <c r="T11" s="13">
        <f>SUM(IF(J11="","0",VLOOKUP(J11,BASE!$A$2:$C$136,3,0)),IF(K11="","0",VLOOKUP(K11,BASE!$A$2:$C$136,3,0)),IF(L11="","0",VLOOKUP(L11,BASE!$A$2:$C$136,3,0)))</f>
        <v>0</v>
      </c>
      <c r="U11" s="13">
        <f>SUM(IF(M11="","0",VLOOKUP(M11,BASE!$A$2:$C$136,3,0)))</f>
        <v>0</v>
      </c>
      <c r="V11" s="13">
        <f t="shared" si="0"/>
        <v>0</v>
      </c>
      <c r="W11" s="13">
        <f>V11*(1-BASE!$H$2)</f>
        <v>0</v>
      </c>
      <c r="X11" s="13">
        <f>V11*(1-BASE!$H$3)</f>
        <v>0</v>
      </c>
      <c r="Y11" s="13">
        <f>V11*(1-BASE!$H$4)</f>
        <v>0</v>
      </c>
    </row>
    <row r="12" spans="1:25" ht="48.75" customHeight="1" thickBot="1" x14ac:dyDescent="0.6">
      <c r="A12" s="1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7"/>
      <c r="R12" s="26"/>
      <c r="S12" s="13">
        <f>SUM(IF(E12="","0",VLOOKUP(E12,BASE!$A$2:$C$136,3,0)),IF(F12="","0",VLOOKUP(F12,BASE!$A$2:$C$136,3,0)),IF(G12="","0",VLOOKUP(G12,BASE!$A$2:$C$136,3,0)),IF(H12="","0",VLOOKUP(H12,BASE!$A$2:$C$136,3,0)),IF(I12="","0",VLOOKUP(I12,BASE!A10:C144,3,0)))</f>
        <v>0</v>
      </c>
      <c r="T12" s="13">
        <f>SUM(IF(J12="","0",VLOOKUP(J12,BASE!$A$2:$C$136,3,0)),IF(K12="","0",VLOOKUP(K12,BASE!$A$2:$C$136,3,0)),IF(L12="","0",VLOOKUP(L12,BASE!$A$2:$C$136,3,0)))</f>
        <v>0</v>
      </c>
      <c r="U12" s="13">
        <f>SUM(IF(M12="","0",VLOOKUP(M12,BASE!$A$2:$C$136,3,0)))</f>
        <v>0</v>
      </c>
      <c r="V12" s="13">
        <f t="shared" si="0"/>
        <v>0</v>
      </c>
      <c r="W12" s="13">
        <f>V12*(1-BASE!$H$2)</f>
        <v>0</v>
      </c>
      <c r="X12" s="13">
        <f>V12*(1-BASE!$H$3)</f>
        <v>0</v>
      </c>
      <c r="Y12" s="13">
        <f>V12*(1-BASE!$H$4)</f>
        <v>0</v>
      </c>
    </row>
    <row r="13" spans="1:25" ht="48.75" customHeight="1" thickBot="1" x14ac:dyDescent="0.6">
      <c r="A13" s="1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7"/>
      <c r="R13" s="26"/>
      <c r="S13" s="13">
        <f>SUM(IF(E13="","0",VLOOKUP(E13,BASE!$A$2:$C$136,3,0)),IF(F13="","0",VLOOKUP(F13,BASE!$A$2:$C$136,3,0)),IF(G13="","0",VLOOKUP(G13,BASE!$A$2:$C$136,3,0)),IF(H13="","0",VLOOKUP(H13,BASE!$A$2:$C$136,3,0)),IF(I13="","0",VLOOKUP(I13,BASE!A11:C145,3,0)))</f>
        <v>0</v>
      </c>
      <c r="T13" s="13">
        <f>SUM(IF(J13="","0",VLOOKUP(J13,BASE!$A$2:$C$136,3,0)),IF(K13="","0",VLOOKUP(K13,BASE!$A$2:$C$136,3,0)),IF(L13="","0",VLOOKUP(L13,BASE!$A$2:$C$136,3,0)))</f>
        <v>0</v>
      </c>
      <c r="U13" s="13">
        <f>SUM(IF(M13="","0",VLOOKUP(M13,BASE!$A$2:$C$136,3,0)))</f>
        <v>0</v>
      </c>
      <c r="V13" s="13">
        <f t="shared" si="0"/>
        <v>0</v>
      </c>
      <c r="W13" s="13">
        <f>V13*(1-BASE!$H$2)</f>
        <v>0</v>
      </c>
      <c r="X13" s="13">
        <f>V13*(1-BASE!$H$3)</f>
        <v>0</v>
      </c>
      <c r="Y13" s="13">
        <f>V13*(1-BASE!$H$4)</f>
        <v>0</v>
      </c>
    </row>
    <row r="14" spans="1:25" ht="48.75" customHeight="1" thickBot="1" x14ac:dyDescent="0.6">
      <c r="A14" s="1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7"/>
      <c r="R14" s="26"/>
      <c r="S14" s="13">
        <f>SUM(IF(E14="","0",VLOOKUP(E14,BASE!$A$2:$C$136,3,0)),IF(F14="","0",VLOOKUP(F14,BASE!$A$2:$C$136,3,0)),IF(G14="","0",VLOOKUP(G14,BASE!$A$2:$C$136,3,0)),IF(H14="","0",VLOOKUP(H14,BASE!$A$2:$C$136,3,0)),IF(I14="","0",VLOOKUP(I14,BASE!A12:C146,3,0)))</f>
        <v>0</v>
      </c>
      <c r="T14" s="13">
        <f>SUM(IF(J14="","0",VLOOKUP(J14,BASE!$A$2:$C$136,3,0)),IF(K14="","0",VLOOKUP(K14,BASE!$A$2:$C$136,3,0)),IF(L14="","0",VLOOKUP(L14,BASE!$A$2:$C$136,3,0)))</f>
        <v>0</v>
      </c>
      <c r="U14" s="13">
        <f>SUM(IF(M14="","0",VLOOKUP(M14,BASE!$A$2:$C$136,3,0)))</f>
        <v>0</v>
      </c>
      <c r="V14" s="13">
        <f t="shared" si="0"/>
        <v>0</v>
      </c>
      <c r="W14" s="13">
        <f>V14*(1-BASE!$H$2)</f>
        <v>0</v>
      </c>
      <c r="X14" s="13">
        <f>V14*(1-BASE!$H$3)</f>
        <v>0</v>
      </c>
      <c r="Y14" s="13">
        <f>V14*(1-BASE!$H$4)</f>
        <v>0</v>
      </c>
    </row>
    <row r="15" spans="1:25" ht="48.75" customHeight="1" thickBot="1" x14ac:dyDescent="0.6">
      <c r="A15" s="15"/>
      <c r="B15" s="26"/>
      <c r="C15" s="26"/>
      <c r="D15" s="26"/>
      <c r="E15" s="26"/>
      <c r="F15" s="26"/>
      <c r="G15" s="26" t="s">
        <v>34</v>
      </c>
      <c r="H15" s="26"/>
      <c r="I15" s="26"/>
      <c r="J15" s="26"/>
      <c r="K15" s="26"/>
      <c r="L15" s="26"/>
      <c r="M15" s="26"/>
      <c r="N15" s="27">
        <v>43527</v>
      </c>
      <c r="O15" s="27">
        <v>43527</v>
      </c>
      <c r="P15" s="27"/>
      <c r="Q15" s="27"/>
      <c r="R15" s="26"/>
      <c r="S15" s="13">
        <f>SUM(IF(E15="","0",VLOOKUP(E15,BASE!$A$2:$C$136,3,0)),IF(F15="","0",VLOOKUP(F15,BASE!$A$2:$C$136,3,0)),IF(G15="","0",VLOOKUP(G15,BASE!$A$2:$C$136,3,0)),IF(H15="","0",VLOOKUP(H15,BASE!$A$2:$C$136,3,0)),IF(I15="","0",VLOOKUP(I15,BASE!A13:C147,3,0)))</f>
        <v>3640</v>
      </c>
      <c r="T15" s="13">
        <f>SUM(IF(J15="","0",VLOOKUP(J15,BASE!$A$2:$C$136,3,0)),IF(K15="","0",VLOOKUP(K15,BASE!$A$2:$C$136,3,0)),IF(L15="","0",VLOOKUP(L15,BASE!$A$2:$C$136,3,0)))</f>
        <v>0</v>
      </c>
      <c r="U15" s="13">
        <f>SUM(IF(M15="","0",VLOOKUP(M15,BASE!$A$2:$C$136,3,0)))</f>
        <v>0</v>
      </c>
      <c r="V15" s="13">
        <f t="shared" si="0"/>
        <v>3640</v>
      </c>
      <c r="W15" s="13">
        <f>V15*(1-BASE!$H$2)</f>
        <v>3567.2</v>
      </c>
      <c r="X15" s="13">
        <f>V15*(1-BASE!$H$3)</f>
        <v>3439.7999999999997</v>
      </c>
      <c r="Y15" s="13">
        <f>V15*(1-BASE!$H$4)</f>
        <v>3403.4</v>
      </c>
    </row>
    <row r="16" spans="1:25" ht="27" thickBot="1" x14ac:dyDescent="0.6">
      <c r="A16" s="15"/>
      <c r="B16" s="23" t="s">
        <v>160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0"/>
      <c r="N16" s="24"/>
      <c r="O16" s="24"/>
      <c r="P16" s="24"/>
      <c r="Q16" s="24"/>
      <c r="R16" s="24"/>
      <c r="S16" s="14" t="e">
        <f>SUM(S4:S15)</f>
        <v>#REF!</v>
      </c>
      <c r="T16" s="14">
        <f>SUM(T4:T15)</f>
        <v>0</v>
      </c>
      <c r="U16" s="14">
        <f>SUM(U4:U15)</f>
        <v>0</v>
      </c>
      <c r="V16" s="14" t="e">
        <f>SUM(S16:U16)</f>
        <v>#REF!</v>
      </c>
      <c r="W16" s="14" t="e">
        <f>V16*(1-BASE!$H$2)</f>
        <v>#REF!</v>
      </c>
      <c r="X16" s="14" t="e">
        <f>V16*(1-BASE!$H$3)</f>
        <v>#REF!</v>
      </c>
      <c r="Y16" s="14" t="e">
        <f>V16*(1-BASE!$H$4)</f>
        <v>#REF!</v>
      </c>
    </row>
    <row r="17" spans="1:25" ht="43.5" customHeight="1" x14ac:dyDescent="0.55000000000000004">
      <c r="A17" s="15"/>
      <c r="B17" s="31" t="s">
        <v>2</v>
      </c>
      <c r="C17" s="31"/>
      <c r="D17" s="31"/>
      <c r="E17" s="31"/>
      <c r="F17" s="31"/>
      <c r="G17" s="31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5"/>
      <c r="T17" s="15"/>
      <c r="U17" s="15"/>
      <c r="V17" s="15"/>
      <c r="W17" s="15"/>
      <c r="X17" s="15"/>
      <c r="Y17" s="15"/>
    </row>
  </sheetData>
  <sheetProtection selectLockedCells="1"/>
  <mergeCells count="18">
    <mergeCell ref="S2:S3"/>
    <mergeCell ref="U2:U3"/>
    <mergeCell ref="B2:B3"/>
    <mergeCell ref="C2:C3"/>
    <mergeCell ref="J3:K3"/>
    <mergeCell ref="N2:O2"/>
    <mergeCell ref="P2:R2"/>
    <mergeCell ref="B17:G17"/>
    <mergeCell ref="E2:I2"/>
    <mergeCell ref="J2:L2"/>
    <mergeCell ref="E3:F3"/>
    <mergeCell ref="D2:D3"/>
    <mergeCell ref="C16:M16"/>
    <mergeCell ref="T2:T3"/>
    <mergeCell ref="V2:V3"/>
    <mergeCell ref="W2:W3"/>
    <mergeCell ref="X2:X3"/>
    <mergeCell ref="Y2:Y3"/>
  </mergeCells>
  <pageMargins left="0.7" right="0.7" top="0.75" bottom="0.75" header="0.3" footer="0.3"/>
  <pageSetup paperSize="9" scale="16" orientation="landscape" r:id="rId1"/>
  <ignoredErrors>
    <ignoredError sqref="S4:Y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allowBlank="1" showInputMessage="1" showErrorMessage="1">
          <x14:formula1>
            <xm:f>BASE!$A$125:$A$136</xm:f>
          </x14:formula1>
          <xm:sqref>M4:M15</xm:sqref>
        </x14:dataValidation>
        <x14:dataValidation type="list" allowBlank="1" showInputMessage="1" showErrorMessage="1">
          <x14:formula1>
            <xm:f>BASE!$A$2:$A$15</xm:f>
          </x14:formula1>
          <xm:sqref>E4:E15 F4:F6 F8:F15</xm:sqref>
        </x14:dataValidation>
        <x14:dataValidation type="list" allowBlank="1" showInputMessage="1" showErrorMessage="1">
          <x14:formula1>
            <xm:f>BASE!$G$2:$G$3</xm:f>
          </x14:formula1>
          <xm:sqref>D4:D15</xm:sqref>
        </x14:dataValidation>
        <x14:dataValidation type="list" allowBlank="1" showInputMessage="1" showErrorMessage="1">
          <x14:formula1>
            <xm:f>BASE!$A$56:$A$85</xm:f>
          </x14:formula1>
          <xm:sqref>H4:H15</xm:sqref>
        </x14:dataValidation>
        <x14:dataValidation type="list" allowBlank="1" showInputMessage="1" showErrorMessage="1">
          <x14:formula1>
            <xm:f>BASE!$A$86:$A$97</xm:f>
          </x14:formula1>
          <xm:sqref>I4:I15</xm:sqref>
        </x14:dataValidation>
        <x14:dataValidation type="list" allowBlank="1" showInputMessage="1" showErrorMessage="1">
          <x14:formula1>
            <xm:f>BASE!$A$98:$A$104</xm:f>
          </x14:formula1>
          <xm:sqref>J4:K15</xm:sqref>
        </x14:dataValidation>
        <x14:dataValidation type="list" allowBlank="1" showInputMessage="1" showErrorMessage="1">
          <x14:formula1>
            <xm:f>BASE!$A$105:$A$124</xm:f>
          </x14:formula1>
          <xm:sqref>L4:L15</xm:sqref>
        </x14:dataValidation>
        <x14:dataValidation type="list" allowBlank="1" showInputMessage="1" showErrorMessage="1">
          <x14:formula1>
            <xm:f>BASE!$J$2:$J$7</xm:f>
          </x14:formula1>
          <xm:sqref>N4:N15 P4:Q15</xm:sqref>
        </x14:dataValidation>
        <x14:dataValidation type="list" allowBlank="1" showInputMessage="1" showErrorMessage="1">
          <x14:formula1>
            <xm:f>BASE!$M$2:$M$5</xm:f>
          </x14:formula1>
          <xm:sqref>R4:R15</xm:sqref>
        </x14:dataValidation>
        <x14:dataValidation type="list" allowBlank="1" showInputMessage="1" showErrorMessage="1">
          <x14:formula1>
            <xm:f>BASE!$A$16:$A$55</xm:f>
          </x14:formula1>
          <xm:sqref>G4:G7 G9:G15 F7</xm:sqref>
        </x14:dataValidation>
        <x14:dataValidation type="list" allowBlank="1" showInputMessage="1" showErrorMessage="1">
          <x14:formula1>
            <xm:f>BASE!$K$2:$K$5</xm:f>
          </x14:formula1>
          <xm:sqref>O4:O15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M136"/>
  <sheetViews>
    <sheetView zoomScale="70" zoomScaleNormal="70" workbookViewId="0">
      <selection activeCell="J5" sqref="J5"/>
    </sheetView>
  </sheetViews>
  <sheetFormatPr defaultRowHeight="15" x14ac:dyDescent="0.25"/>
  <cols>
    <col min="1" max="1" width="62.85546875" style="1" bestFit="1" customWidth="1"/>
    <col min="2" max="2" width="12.28515625" style="1" customWidth="1"/>
    <col min="3" max="3" width="12.42578125" style="1" customWidth="1"/>
    <col min="4" max="6" width="9.140625" style="1"/>
    <col min="7" max="7" width="11" style="1" bestFit="1" customWidth="1"/>
    <col min="8" max="8" width="13.85546875" style="1" bestFit="1" customWidth="1"/>
    <col min="9" max="16384" width="9.140625" style="1"/>
  </cols>
  <sheetData>
    <row r="1" spans="1:13" x14ac:dyDescent="0.25">
      <c r="A1" s="4" t="s">
        <v>4</v>
      </c>
      <c r="B1" s="4" t="s">
        <v>6</v>
      </c>
      <c r="C1" s="4" t="s">
        <v>7</v>
      </c>
      <c r="G1" s="4" t="s">
        <v>6</v>
      </c>
      <c r="H1" s="4" t="s">
        <v>158</v>
      </c>
      <c r="I1" s="1" t="s">
        <v>21</v>
      </c>
      <c r="J1" s="4" t="s">
        <v>166</v>
      </c>
      <c r="K1" s="4" t="s">
        <v>167</v>
      </c>
    </row>
    <row r="2" spans="1:13" ht="18.75" x14ac:dyDescent="0.3">
      <c r="A2" s="8" t="s">
        <v>23</v>
      </c>
      <c r="B2" s="2" t="s">
        <v>1</v>
      </c>
      <c r="C2" s="1">
        <v>6090</v>
      </c>
      <c r="G2" s="1" t="s">
        <v>1</v>
      </c>
      <c r="H2" s="5">
        <v>0.02</v>
      </c>
      <c r="J2" s="7">
        <v>43524</v>
      </c>
      <c r="K2" s="7">
        <v>43527</v>
      </c>
      <c r="M2" s="1" t="s">
        <v>172</v>
      </c>
    </row>
    <row r="3" spans="1:13" ht="18.75" x14ac:dyDescent="0.3">
      <c r="A3" s="8" t="s">
        <v>25</v>
      </c>
      <c r="B3" s="2" t="s">
        <v>1</v>
      </c>
      <c r="C3" s="1">
        <v>1120</v>
      </c>
      <c r="G3" s="1" t="s">
        <v>0</v>
      </c>
      <c r="H3" s="6">
        <v>5.5E-2</v>
      </c>
      <c r="J3" s="7">
        <v>43525</v>
      </c>
      <c r="K3" s="7">
        <v>43528</v>
      </c>
      <c r="M3" s="1" t="s">
        <v>173</v>
      </c>
    </row>
    <row r="4" spans="1:13" ht="18.75" x14ac:dyDescent="0.3">
      <c r="A4" s="8" t="s">
        <v>26</v>
      </c>
      <c r="B4" s="2" t="s">
        <v>1</v>
      </c>
      <c r="C4" s="1">
        <v>1120</v>
      </c>
      <c r="H4" s="6">
        <v>6.5000000000000002E-2</v>
      </c>
      <c r="J4" s="7">
        <v>43526</v>
      </c>
      <c r="K4" s="7">
        <v>43529</v>
      </c>
      <c r="M4" s="1" t="s">
        <v>174</v>
      </c>
    </row>
    <row r="5" spans="1:13" ht="18.75" x14ac:dyDescent="0.3">
      <c r="A5" s="8" t="s">
        <v>24</v>
      </c>
      <c r="B5" s="2" t="s">
        <v>1</v>
      </c>
      <c r="C5" s="1">
        <v>1480</v>
      </c>
      <c r="J5" s="7">
        <v>43527</v>
      </c>
      <c r="K5" s="7">
        <v>43530</v>
      </c>
      <c r="M5" s="1" t="s">
        <v>175</v>
      </c>
    </row>
    <row r="6" spans="1:13" ht="18.75" x14ac:dyDescent="0.3">
      <c r="A6" s="8" t="s">
        <v>27</v>
      </c>
      <c r="B6" s="2" t="s">
        <v>1</v>
      </c>
      <c r="C6" s="1">
        <v>1280</v>
      </c>
      <c r="J6" s="7">
        <v>43528</v>
      </c>
      <c r="K6" s="7"/>
    </row>
    <row r="7" spans="1:13" ht="18.75" x14ac:dyDescent="0.3">
      <c r="A7" s="8" t="s">
        <v>28</v>
      </c>
      <c r="B7" s="2" t="s">
        <v>1</v>
      </c>
      <c r="C7" s="1">
        <v>1280</v>
      </c>
      <c r="J7" s="7">
        <v>43529</v>
      </c>
      <c r="K7" s="7"/>
    </row>
    <row r="8" spans="1:13" ht="18.75" x14ac:dyDescent="0.3">
      <c r="A8" s="8" t="s">
        <v>29</v>
      </c>
      <c r="B8" s="2" t="s">
        <v>1</v>
      </c>
      <c r="C8" s="1">
        <v>1120</v>
      </c>
    </row>
    <row r="9" spans="1:13" ht="18.75" x14ac:dyDescent="0.3">
      <c r="A9" s="9" t="s">
        <v>49</v>
      </c>
      <c r="B9" s="2" t="s">
        <v>0</v>
      </c>
      <c r="C9" s="1">
        <v>9290</v>
      </c>
    </row>
    <row r="10" spans="1:13" ht="18.75" x14ac:dyDescent="0.3">
      <c r="A10" s="9" t="s">
        <v>50</v>
      </c>
      <c r="B10" s="2" t="s">
        <v>0</v>
      </c>
      <c r="C10" s="1">
        <v>1730</v>
      </c>
    </row>
    <row r="11" spans="1:13" ht="18.75" x14ac:dyDescent="0.3">
      <c r="A11" s="9" t="s">
        <v>51</v>
      </c>
      <c r="B11" s="2" t="s">
        <v>0</v>
      </c>
      <c r="C11" s="1">
        <v>1730</v>
      </c>
    </row>
    <row r="12" spans="1:13" ht="18.75" x14ac:dyDescent="0.3">
      <c r="A12" s="9" t="s">
        <v>52</v>
      </c>
      <c r="B12" s="2" t="s">
        <v>0</v>
      </c>
      <c r="C12" s="1">
        <v>2080</v>
      </c>
    </row>
    <row r="13" spans="1:13" ht="18.75" x14ac:dyDescent="0.3">
      <c r="A13" s="9" t="s">
        <v>53</v>
      </c>
      <c r="B13" s="2" t="s">
        <v>0</v>
      </c>
      <c r="C13" s="1">
        <v>1980</v>
      </c>
    </row>
    <row r="14" spans="1:13" ht="18.75" x14ac:dyDescent="0.3">
      <c r="A14" s="9" t="s">
        <v>54</v>
      </c>
      <c r="B14" s="2" t="s">
        <v>0</v>
      </c>
      <c r="C14" s="1">
        <v>1980</v>
      </c>
    </row>
    <row r="15" spans="1:13" ht="18.75" x14ac:dyDescent="0.3">
      <c r="A15" s="9" t="s">
        <v>55</v>
      </c>
      <c r="B15" s="2" t="s">
        <v>0</v>
      </c>
      <c r="C15" s="1">
        <v>1730</v>
      </c>
    </row>
    <row r="16" spans="1:13" ht="18.75" x14ac:dyDescent="0.3">
      <c r="A16" s="8" t="s">
        <v>30</v>
      </c>
      <c r="B16" s="2" t="s">
        <v>1</v>
      </c>
      <c r="C16" s="1">
        <v>3480</v>
      </c>
    </row>
    <row r="17" spans="1:3" ht="18.75" x14ac:dyDescent="0.3">
      <c r="A17" s="8" t="s">
        <v>31</v>
      </c>
      <c r="B17" s="2" t="s">
        <v>1</v>
      </c>
      <c r="C17" s="1">
        <v>3280</v>
      </c>
    </row>
    <row r="18" spans="1:3" ht="18.75" x14ac:dyDescent="0.3">
      <c r="A18" s="8" t="s">
        <v>32</v>
      </c>
      <c r="B18" s="2" t="s">
        <v>1</v>
      </c>
      <c r="C18" s="1">
        <v>3280</v>
      </c>
    </row>
    <row r="19" spans="1:3" ht="18.75" x14ac:dyDescent="0.3">
      <c r="A19" s="8" t="s">
        <v>33</v>
      </c>
      <c r="B19" s="2" t="s">
        <v>1</v>
      </c>
      <c r="C19" s="1">
        <v>3120</v>
      </c>
    </row>
    <row r="20" spans="1:3" ht="18.75" x14ac:dyDescent="0.3">
      <c r="A20" s="8" t="s">
        <v>34</v>
      </c>
      <c r="B20" s="2" t="s">
        <v>1</v>
      </c>
      <c r="C20" s="1">
        <v>3640</v>
      </c>
    </row>
    <row r="21" spans="1:3" ht="18.75" x14ac:dyDescent="0.3">
      <c r="A21" s="8" t="s">
        <v>35</v>
      </c>
      <c r="B21" s="2" t="s">
        <v>1</v>
      </c>
      <c r="C21" s="1">
        <v>3640</v>
      </c>
    </row>
    <row r="22" spans="1:3" ht="18.75" x14ac:dyDescent="0.3">
      <c r="A22" s="8" t="s">
        <v>36</v>
      </c>
      <c r="B22" s="2" t="s">
        <v>1</v>
      </c>
      <c r="C22" s="1">
        <v>3480</v>
      </c>
    </row>
    <row r="23" spans="1:3" ht="18.75" x14ac:dyDescent="0.3">
      <c r="A23" s="8" t="s">
        <v>37</v>
      </c>
      <c r="B23" s="2" t="s">
        <v>1</v>
      </c>
      <c r="C23" s="1">
        <v>3440</v>
      </c>
    </row>
    <row r="24" spans="1:3" ht="18.75" x14ac:dyDescent="0.3">
      <c r="A24" s="8" t="s">
        <v>38</v>
      </c>
      <c r="B24" s="2" t="s">
        <v>1</v>
      </c>
      <c r="C24" s="1">
        <v>3280</v>
      </c>
    </row>
    <row r="25" spans="1:3" ht="18.75" x14ac:dyDescent="0.3">
      <c r="A25" s="8" t="s">
        <v>39</v>
      </c>
      <c r="B25" s="2" t="s">
        <v>1</v>
      </c>
      <c r="C25" s="1">
        <v>3280</v>
      </c>
    </row>
    <row r="26" spans="1:3" ht="18.75" x14ac:dyDescent="0.3">
      <c r="A26" s="8" t="s">
        <v>40</v>
      </c>
      <c r="B26" s="2" t="s">
        <v>1</v>
      </c>
      <c r="C26" s="1">
        <v>3640</v>
      </c>
    </row>
    <row r="27" spans="1:3" ht="18.75" x14ac:dyDescent="0.3">
      <c r="A27" s="8" t="s">
        <v>41</v>
      </c>
      <c r="B27" s="2" t="s">
        <v>1</v>
      </c>
      <c r="C27" s="1">
        <v>3640</v>
      </c>
    </row>
    <row r="28" spans="1:3" ht="18.75" x14ac:dyDescent="0.3">
      <c r="A28" s="8" t="s">
        <v>42</v>
      </c>
      <c r="B28" s="2" t="s">
        <v>1</v>
      </c>
      <c r="C28" s="1">
        <v>3480</v>
      </c>
    </row>
    <row r="29" spans="1:3" ht="18.75" x14ac:dyDescent="0.3">
      <c r="A29" s="8" t="s">
        <v>82</v>
      </c>
      <c r="B29" s="2" t="s">
        <v>1</v>
      </c>
      <c r="C29" s="1">
        <v>3440</v>
      </c>
    </row>
    <row r="30" spans="1:3" ht="18.75" x14ac:dyDescent="0.3">
      <c r="A30" s="8" t="s">
        <v>43</v>
      </c>
      <c r="B30" s="2" t="s">
        <v>1</v>
      </c>
      <c r="C30" s="1">
        <v>3280</v>
      </c>
    </row>
    <row r="31" spans="1:3" ht="18.75" x14ac:dyDescent="0.3">
      <c r="A31" s="8" t="s">
        <v>44</v>
      </c>
      <c r="B31" s="2" t="s">
        <v>1</v>
      </c>
      <c r="C31" s="1">
        <v>3640</v>
      </c>
    </row>
    <row r="32" spans="1:3" ht="18.75" x14ac:dyDescent="0.3">
      <c r="A32" s="8" t="s">
        <v>45</v>
      </c>
      <c r="B32" s="2" t="s">
        <v>1</v>
      </c>
      <c r="C32" s="1">
        <v>3800</v>
      </c>
    </row>
    <row r="33" spans="1:3" ht="18.75" x14ac:dyDescent="0.3">
      <c r="A33" s="8" t="s">
        <v>46</v>
      </c>
      <c r="B33" s="2" t="s">
        <v>1</v>
      </c>
      <c r="C33" s="1">
        <v>3640</v>
      </c>
    </row>
    <row r="34" spans="1:3" ht="18.75" x14ac:dyDescent="0.3">
      <c r="A34" s="8" t="s">
        <v>47</v>
      </c>
      <c r="B34" s="2" t="s">
        <v>1</v>
      </c>
      <c r="C34" s="1">
        <v>3640</v>
      </c>
    </row>
    <row r="35" spans="1:3" ht="18.75" x14ac:dyDescent="0.3">
      <c r="A35" s="8" t="s">
        <v>48</v>
      </c>
      <c r="B35" s="2" t="s">
        <v>1</v>
      </c>
      <c r="C35" s="1">
        <v>3440</v>
      </c>
    </row>
    <row r="36" spans="1:3" ht="18.75" x14ac:dyDescent="0.3">
      <c r="A36" s="9" t="s">
        <v>56</v>
      </c>
      <c r="B36" s="2" t="s">
        <v>0</v>
      </c>
      <c r="C36" s="1">
        <v>5340</v>
      </c>
    </row>
    <row r="37" spans="1:3" ht="18.75" x14ac:dyDescent="0.3">
      <c r="A37" s="9" t="s">
        <v>57</v>
      </c>
      <c r="B37" s="2" t="s">
        <v>0</v>
      </c>
      <c r="C37" s="1">
        <v>5150</v>
      </c>
    </row>
    <row r="38" spans="1:3" ht="18.75" x14ac:dyDescent="0.3">
      <c r="A38" s="9" t="s">
        <v>58</v>
      </c>
      <c r="B38" s="2" t="s">
        <v>0</v>
      </c>
      <c r="C38" s="1">
        <v>5150</v>
      </c>
    </row>
    <row r="39" spans="1:3" ht="18.75" x14ac:dyDescent="0.3">
      <c r="A39" s="9" t="s">
        <v>59</v>
      </c>
      <c r="B39" s="2" t="s">
        <v>0</v>
      </c>
      <c r="C39" s="1">
        <v>4890</v>
      </c>
    </row>
    <row r="40" spans="1:3" ht="18.75" x14ac:dyDescent="0.3">
      <c r="A40" s="9" t="s">
        <v>60</v>
      </c>
      <c r="B40" s="2" t="s">
        <v>0</v>
      </c>
      <c r="C40" s="1">
        <v>5600</v>
      </c>
    </row>
    <row r="41" spans="1:3" ht="18.75" x14ac:dyDescent="0.3">
      <c r="A41" s="9" t="s">
        <v>61</v>
      </c>
      <c r="B41" s="2" t="s">
        <v>0</v>
      </c>
      <c r="C41" s="1">
        <v>5600</v>
      </c>
    </row>
    <row r="42" spans="1:3" ht="18.75" x14ac:dyDescent="0.3">
      <c r="A42" s="9" t="s">
        <v>62</v>
      </c>
      <c r="B42" s="2" t="s">
        <v>0</v>
      </c>
      <c r="C42" s="1">
        <v>5340</v>
      </c>
    </row>
    <row r="43" spans="1:3" ht="18.75" x14ac:dyDescent="0.3">
      <c r="A43" s="9" t="s">
        <v>63</v>
      </c>
      <c r="B43" s="2" t="s">
        <v>0</v>
      </c>
      <c r="C43" s="1">
        <v>5410</v>
      </c>
    </row>
    <row r="44" spans="1:3" ht="18.75" x14ac:dyDescent="0.3">
      <c r="A44" s="9" t="s">
        <v>64</v>
      </c>
      <c r="B44" s="2" t="s">
        <v>0</v>
      </c>
      <c r="C44" s="1">
        <v>5150</v>
      </c>
    </row>
    <row r="45" spans="1:3" ht="18.75" x14ac:dyDescent="0.3">
      <c r="A45" s="9" t="s">
        <v>65</v>
      </c>
      <c r="B45" s="2" t="s">
        <v>0</v>
      </c>
      <c r="C45" s="1">
        <v>5150</v>
      </c>
    </row>
    <row r="46" spans="1:3" ht="18.75" x14ac:dyDescent="0.3">
      <c r="A46" s="9" t="s">
        <v>66</v>
      </c>
      <c r="B46" s="2" t="s">
        <v>0</v>
      </c>
      <c r="C46" s="1">
        <v>5600</v>
      </c>
    </row>
    <row r="47" spans="1:3" ht="18.75" x14ac:dyDescent="0.3">
      <c r="A47" s="9" t="s">
        <v>67</v>
      </c>
      <c r="B47" s="2" t="s">
        <v>0</v>
      </c>
      <c r="C47" s="1">
        <v>5600</v>
      </c>
    </row>
    <row r="48" spans="1:3" ht="18.75" x14ac:dyDescent="0.3">
      <c r="A48" s="9" t="s">
        <v>68</v>
      </c>
      <c r="B48" s="2" t="s">
        <v>0</v>
      </c>
      <c r="C48" s="1">
        <v>5340</v>
      </c>
    </row>
    <row r="49" spans="1:3" ht="18.75" x14ac:dyDescent="0.3">
      <c r="A49" s="9" t="s">
        <v>83</v>
      </c>
      <c r="B49" s="2" t="s">
        <v>0</v>
      </c>
      <c r="C49" s="1">
        <v>5410</v>
      </c>
    </row>
    <row r="50" spans="1:3" ht="18.75" x14ac:dyDescent="0.3">
      <c r="A50" s="9" t="s">
        <v>69</v>
      </c>
      <c r="B50" s="2" t="s">
        <v>0</v>
      </c>
      <c r="C50" s="1">
        <v>5150</v>
      </c>
    </row>
    <row r="51" spans="1:3" ht="18.75" x14ac:dyDescent="0.3">
      <c r="A51" s="9" t="s">
        <v>70</v>
      </c>
      <c r="B51" s="2" t="s">
        <v>0</v>
      </c>
      <c r="C51" s="1">
        <v>5150</v>
      </c>
    </row>
    <row r="52" spans="1:3" ht="18.75" x14ac:dyDescent="0.3">
      <c r="A52" s="9" t="s">
        <v>71</v>
      </c>
      <c r="B52" s="2" t="s">
        <v>0</v>
      </c>
      <c r="C52" s="1">
        <v>5860</v>
      </c>
    </row>
    <row r="53" spans="1:3" ht="18.75" x14ac:dyDescent="0.3">
      <c r="A53" s="9" t="s">
        <v>72</v>
      </c>
      <c r="B53" s="2" t="s">
        <v>0</v>
      </c>
      <c r="C53" s="1">
        <v>5600</v>
      </c>
    </row>
    <row r="54" spans="1:3" ht="18.75" x14ac:dyDescent="0.3">
      <c r="A54" s="9" t="s">
        <v>73</v>
      </c>
      <c r="B54" s="2" t="s">
        <v>0</v>
      </c>
      <c r="C54" s="1">
        <v>5600</v>
      </c>
    </row>
    <row r="55" spans="1:3" ht="18.75" x14ac:dyDescent="0.3">
      <c r="A55" s="9" t="s">
        <v>74</v>
      </c>
      <c r="B55" s="2" t="s">
        <v>0</v>
      </c>
      <c r="C55" s="1">
        <v>5410</v>
      </c>
    </row>
    <row r="56" spans="1:3" ht="18.75" x14ac:dyDescent="0.3">
      <c r="A56" s="8" t="s">
        <v>84</v>
      </c>
      <c r="B56" s="2" t="s">
        <v>1</v>
      </c>
      <c r="C56" s="1">
        <v>4520</v>
      </c>
    </row>
    <row r="57" spans="1:3" ht="18.75" x14ac:dyDescent="0.3">
      <c r="A57" s="8" t="s">
        <v>85</v>
      </c>
      <c r="B57" s="2" t="s">
        <v>1</v>
      </c>
      <c r="C57" s="1">
        <v>4520</v>
      </c>
    </row>
    <row r="58" spans="1:3" ht="18.75" x14ac:dyDescent="0.3">
      <c r="A58" s="8" t="s">
        <v>86</v>
      </c>
      <c r="B58" s="2" t="s">
        <v>1</v>
      </c>
      <c r="C58" s="1">
        <v>4340</v>
      </c>
    </row>
    <row r="59" spans="1:3" ht="18.75" x14ac:dyDescent="0.3">
      <c r="A59" s="8" t="s">
        <v>93</v>
      </c>
      <c r="B59" s="2" t="s">
        <v>1</v>
      </c>
      <c r="C59" s="1">
        <v>4320</v>
      </c>
    </row>
    <row r="60" spans="1:3" ht="18.75" x14ac:dyDescent="0.3">
      <c r="A60" s="8" t="s">
        <v>94</v>
      </c>
      <c r="B60" s="2" t="s">
        <v>1</v>
      </c>
      <c r="C60" s="1">
        <v>4140</v>
      </c>
    </row>
    <row r="61" spans="1:3" ht="18.75" x14ac:dyDescent="0.3">
      <c r="A61" s="8" t="s">
        <v>96</v>
      </c>
      <c r="B61" s="2" t="s">
        <v>1</v>
      </c>
      <c r="C61" s="1">
        <v>4140</v>
      </c>
    </row>
    <row r="62" spans="1:3" ht="18.75" x14ac:dyDescent="0.3">
      <c r="A62" s="8" t="s">
        <v>87</v>
      </c>
      <c r="B62" s="2" t="s">
        <v>1</v>
      </c>
      <c r="C62" s="1">
        <v>4700</v>
      </c>
    </row>
    <row r="63" spans="1:3" ht="18.75" x14ac:dyDescent="0.3">
      <c r="A63" s="8" t="s">
        <v>88</v>
      </c>
      <c r="B63" s="2" t="s">
        <v>1</v>
      </c>
      <c r="C63" s="1">
        <v>4520</v>
      </c>
    </row>
    <row r="64" spans="1:3" ht="18.75" x14ac:dyDescent="0.3">
      <c r="A64" s="8" t="s">
        <v>97</v>
      </c>
      <c r="B64" s="2" t="s">
        <v>1</v>
      </c>
      <c r="C64" s="1">
        <v>4520</v>
      </c>
    </row>
    <row r="65" spans="1:3" ht="18.75" x14ac:dyDescent="0.3">
      <c r="A65" s="8" t="s">
        <v>89</v>
      </c>
      <c r="B65" s="2" t="s">
        <v>1</v>
      </c>
      <c r="C65" s="1">
        <v>4320</v>
      </c>
    </row>
    <row r="66" spans="1:3" ht="18.75" x14ac:dyDescent="0.3">
      <c r="A66" s="8" t="s">
        <v>90</v>
      </c>
      <c r="B66" s="2" t="s">
        <v>1</v>
      </c>
      <c r="C66" s="3">
        <v>4700</v>
      </c>
    </row>
    <row r="67" spans="1:3" ht="18.75" x14ac:dyDescent="0.3">
      <c r="A67" s="8" t="s">
        <v>95</v>
      </c>
      <c r="B67" s="2" t="s">
        <v>1</v>
      </c>
      <c r="C67" s="3">
        <v>4520</v>
      </c>
    </row>
    <row r="68" spans="1:3" ht="18.75" x14ac:dyDescent="0.3">
      <c r="A68" s="8" t="s">
        <v>98</v>
      </c>
      <c r="B68" s="2" t="s">
        <v>1</v>
      </c>
      <c r="C68" s="3">
        <v>4520</v>
      </c>
    </row>
    <row r="69" spans="1:3" ht="18.75" x14ac:dyDescent="0.3">
      <c r="A69" s="8" t="s">
        <v>91</v>
      </c>
      <c r="B69" s="2" t="s">
        <v>1</v>
      </c>
      <c r="C69" s="3">
        <v>4320</v>
      </c>
    </row>
    <row r="70" spans="1:3" ht="18.75" x14ac:dyDescent="0.3">
      <c r="A70" s="8" t="s">
        <v>92</v>
      </c>
      <c r="B70" s="2" t="s">
        <v>1</v>
      </c>
      <c r="C70" s="3">
        <v>4700</v>
      </c>
    </row>
    <row r="71" spans="1:3" ht="18.75" x14ac:dyDescent="0.3">
      <c r="A71" s="9" t="s">
        <v>105</v>
      </c>
      <c r="B71" s="2" t="s">
        <v>0</v>
      </c>
      <c r="C71" s="3">
        <v>6980</v>
      </c>
    </row>
    <row r="72" spans="1:3" ht="18.75" x14ac:dyDescent="0.3">
      <c r="A72" s="9" t="s">
        <v>106</v>
      </c>
      <c r="B72" s="2" t="s">
        <v>0</v>
      </c>
      <c r="C72" s="3">
        <v>6980</v>
      </c>
    </row>
    <row r="73" spans="1:3" ht="18.75" x14ac:dyDescent="0.3">
      <c r="A73" s="9" t="s">
        <v>107</v>
      </c>
      <c r="B73" s="2" t="s">
        <v>0</v>
      </c>
      <c r="C73" s="3">
        <v>6720</v>
      </c>
    </row>
    <row r="74" spans="1:3" ht="18.75" x14ac:dyDescent="0.3">
      <c r="A74" s="9" t="s">
        <v>108</v>
      </c>
      <c r="B74" s="2" t="s">
        <v>0</v>
      </c>
      <c r="C74" s="3">
        <v>6880</v>
      </c>
    </row>
    <row r="75" spans="1:3" ht="18.75" x14ac:dyDescent="0.3">
      <c r="A75" s="9" t="s">
        <v>109</v>
      </c>
      <c r="B75" s="2" t="s">
        <v>0</v>
      </c>
      <c r="C75" s="3">
        <v>6620</v>
      </c>
    </row>
    <row r="76" spans="1:3" ht="18.75" x14ac:dyDescent="0.3">
      <c r="A76" s="9" t="s">
        <v>110</v>
      </c>
      <c r="B76" s="2" t="s">
        <v>0</v>
      </c>
      <c r="C76" s="3">
        <v>6620</v>
      </c>
    </row>
    <row r="77" spans="1:3" ht="18.75" x14ac:dyDescent="0.3">
      <c r="A77" s="9" t="s">
        <v>111</v>
      </c>
      <c r="B77" s="2" t="s">
        <v>0</v>
      </c>
      <c r="C77" s="1">
        <v>7240</v>
      </c>
    </row>
    <row r="78" spans="1:3" ht="18.75" x14ac:dyDescent="0.3">
      <c r="A78" s="9" t="s">
        <v>112</v>
      </c>
      <c r="B78" s="2" t="s">
        <v>0</v>
      </c>
      <c r="C78" s="1">
        <v>6980</v>
      </c>
    </row>
    <row r="79" spans="1:3" ht="18.75" x14ac:dyDescent="0.3">
      <c r="A79" s="9" t="s">
        <v>113</v>
      </c>
      <c r="B79" s="2" t="s">
        <v>0</v>
      </c>
      <c r="C79" s="1">
        <v>6980</v>
      </c>
    </row>
    <row r="80" spans="1:3" ht="18.75" x14ac:dyDescent="0.3">
      <c r="A80" s="9" t="s">
        <v>114</v>
      </c>
      <c r="B80" s="2" t="s">
        <v>0</v>
      </c>
      <c r="C80" s="1">
        <v>6880</v>
      </c>
    </row>
    <row r="81" spans="1:3" ht="18.75" x14ac:dyDescent="0.3">
      <c r="A81" s="9" t="s">
        <v>115</v>
      </c>
      <c r="B81" s="2" t="s">
        <v>0</v>
      </c>
      <c r="C81" s="1">
        <v>7240</v>
      </c>
    </row>
    <row r="82" spans="1:3" ht="18.75" x14ac:dyDescent="0.3">
      <c r="A82" s="9" t="s">
        <v>116</v>
      </c>
      <c r="B82" s="2" t="s">
        <v>0</v>
      </c>
      <c r="C82" s="1">
        <v>6980</v>
      </c>
    </row>
    <row r="83" spans="1:3" ht="18.75" x14ac:dyDescent="0.3">
      <c r="A83" s="9" t="s">
        <v>117</v>
      </c>
      <c r="B83" s="2" t="s">
        <v>0</v>
      </c>
      <c r="C83" s="1">
        <v>6980</v>
      </c>
    </row>
    <row r="84" spans="1:3" ht="18.75" x14ac:dyDescent="0.3">
      <c r="A84" s="9" t="s">
        <v>118</v>
      </c>
      <c r="B84" s="2" t="s">
        <v>0</v>
      </c>
      <c r="C84" s="1">
        <v>6880</v>
      </c>
    </row>
    <row r="85" spans="1:3" ht="18.75" x14ac:dyDescent="0.3">
      <c r="A85" s="9" t="s">
        <v>119</v>
      </c>
      <c r="B85" s="2" t="s">
        <v>0</v>
      </c>
      <c r="C85" s="1">
        <v>7240</v>
      </c>
    </row>
    <row r="86" spans="1:3" ht="18.75" x14ac:dyDescent="0.3">
      <c r="A86" s="8" t="s">
        <v>99</v>
      </c>
      <c r="B86" s="2" t="s">
        <v>1</v>
      </c>
      <c r="C86" s="1">
        <v>6170</v>
      </c>
    </row>
    <row r="87" spans="1:3" ht="18.75" x14ac:dyDescent="0.3">
      <c r="A87" s="8" t="s">
        <v>100</v>
      </c>
      <c r="B87" s="2" t="s">
        <v>1</v>
      </c>
      <c r="C87" s="1">
        <v>5830</v>
      </c>
    </row>
    <row r="88" spans="1:3" ht="18.75" x14ac:dyDescent="0.3">
      <c r="A88" s="8" t="s">
        <v>103</v>
      </c>
      <c r="B88" s="2" t="s">
        <v>1</v>
      </c>
      <c r="C88" s="1">
        <v>6030</v>
      </c>
    </row>
    <row r="89" spans="1:3" ht="18.75" x14ac:dyDescent="0.3">
      <c r="A89" s="8" t="s">
        <v>104</v>
      </c>
      <c r="B89" s="2" t="s">
        <v>1</v>
      </c>
      <c r="C89" s="1">
        <v>5830</v>
      </c>
    </row>
    <row r="90" spans="1:3" ht="18.75" x14ac:dyDescent="0.3">
      <c r="A90" s="8" t="s">
        <v>102</v>
      </c>
      <c r="B90" s="2" t="s">
        <v>1</v>
      </c>
      <c r="C90" s="1">
        <v>5570</v>
      </c>
    </row>
    <row r="91" spans="1:3" ht="18.75" x14ac:dyDescent="0.3">
      <c r="A91" s="8" t="s">
        <v>101</v>
      </c>
      <c r="B91" s="2" t="s">
        <v>1</v>
      </c>
      <c r="C91" s="1">
        <v>6170</v>
      </c>
    </row>
    <row r="92" spans="1:3" ht="18.75" x14ac:dyDescent="0.3">
      <c r="A92" s="9" t="s">
        <v>120</v>
      </c>
      <c r="B92" s="2" t="s">
        <v>0</v>
      </c>
      <c r="C92" s="1">
        <v>8570</v>
      </c>
    </row>
    <row r="93" spans="1:3" ht="18.75" x14ac:dyDescent="0.3">
      <c r="A93" s="9" t="s">
        <v>121</v>
      </c>
      <c r="B93" s="2" t="s">
        <v>0</v>
      </c>
      <c r="C93" s="1">
        <v>8330</v>
      </c>
    </row>
    <row r="94" spans="1:3" ht="18.75" x14ac:dyDescent="0.3">
      <c r="A94" s="9" t="s">
        <v>122</v>
      </c>
      <c r="B94" s="2" t="s">
        <v>0</v>
      </c>
      <c r="C94" s="1">
        <v>8330</v>
      </c>
    </row>
    <row r="95" spans="1:3" ht="18.75" x14ac:dyDescent="0.3">
      <c r="A95" s="9" t="s">
        <v>123</v>
      </c>
      <c r="B95" s="2" t="s">
        <v>0</v>
      </c>
      <c r="C95" s="1">
        <v>8230</v>
      </c>
    </row>
    <row r="96" spans="1:3" ht="18.75" x14ac:dyDescent="0.3">
      <c r="A96" s="9" t="s">
        <v>124</v>
      </c>
      <c r="B96" s="2" t="s">
        <v>0</v>
      </c>
      <c r="C96" s="1">
        <v>8570</v>
      </c>
    </row>
    <row r="97" spans="1:3" ht="18.75" x14ac:dyDescent="0.3">
      <c r="A97" s="9" t="s">
        <v>125</v>
      </c>
      <c r="B97" s="2" t="s">
        <v>0</v>
      </c>
      <c r="C97" s="1">
        <v>8570</v>
      </c>
    </row>
    <row r="98" spans="1:3" ht="18.75" x14ac:dyDescent="0.3">
      <c r="A98" s="10" t="s">
        <v>75</v>
      </c>
      <c r="B98" s="1" t="s">
        <v>5</v>
      </c>
      <c r="C98" s="1">
        <v>500</v>
      </c>
    </row>
    <row r="99" spans="1:3" ht="18.75" x14ac:dyDescent="0.3">
      <c r="A99" s="10" t="s">
        <v>76</v>
      </c>
      <c r="B99" s="1" t="s">
        <v>5</v>
      </c>
      <c r="C99" s="1">
        <v>650</v>
      </c>
    </row>
    <row r="100" spans="1:3" ht="18.75" x14ac:dyDescent="0.3">
      <c r="A100" s="10" t="s">
        <v>77</v>
      </c>
      <c r="B100" s="1" t="s">
        <v>5</v>
      </c>
      <c r="C100" s="1">
        <v>940</v>
      </c>
    </row>
    <row r="101" spans="1:3" ht="18.75" x14ac:dyDescent="0.3">
      <c r="A101" s="10" t="s">
        <v>78</v>
      </c>
      <c r="B101" s="1" t="s">
        <v>5</v>
      </c>
      <c r="C101" s="1">
        <v>890</v>
      </c>
    </row>
    <row r="102" spans="1:3" ht="18.75" x14ac:dyDescent="0.3">
      <c r="A102" s="10" t="s">
        <v>79</v>
      </c>
      <c r="B102" s="1" t="s">
        <v>5</v>
      </c>
      <c r="C102" s="1">
        <v>790</v>
      </c>
    </row>
    <row r="103" spans="1:3" ht="18.75" x14ac:dyDescent="0.3">
      <c r="A103" s="10" t="s">
        <v>80</v>
      </c>
      <c r="B103" s="1" t="s">
        <v>5</v>
      </c>
      <c r="C103" s="1">
        <v>450</v>
      </c>
    </row>
    <row r="104" spans="1:3" ht="18.75" x14ac:dyDescent="0.3">
      <c r="A104" s="10" t="s">
        <v>81</v>
      </c>
      <c r="B104" s="1" t="s">
        <v>5</v>
      </c>
      <c r="C104" s="1">
        <v>450</v>
      </c>
    </row>
    <row r="105" spans="1:3" ht="18.75" x14ac:dyDescent="0.3">
      <c r="A105" s="10" t="s">
        <v>142</v>
      </c>
      <c r="B105" s="1" t="s">
        <v>5</v>
      </c>
      <c r="C105" s="1">
        <v>2489</v>
      </c>
    </row>
    <row r="106" spans="1:3" ht="18.75" x14ac:dyDescent="0.3">
      <c r="A106" s="10" t="s">
        <v>143</v>
      </c>
      <c r="B106" s="1" t="s">
        <v>5</v>
      </c>
      <c r="C106" s="1">
        <v>1000</v>
      </c>
    </row>
    <row r="107" spans="1:3" ht="18.75" x14ac:dyDescent="0.3">
      <c r="A107" s="10" t="s">
        <v>144</v>
      </c>
      <c r="B107" s="1" t="s">
        <v>5</v>
      </c>
      <c r="C107" s="1">
        <v>800</v>
      </c>
    </row>
    <row r="108" spans="1:3" ht="18.75" x14ac:dyDescent="0.3">
      <c r="A108" s="10" t="s">
        <v>126</v>
      </c>
      <c r="B108" s="1" t="s">
        <v>5</v>
      </c>
      <c r="C108" s="1">
        <v>1296</v>
      </c>
    </row>
    <row r="109" spans="1:3" ht="18.75" x14ac:dyDescent="0.3">
      <c r="A109" s="10" t="s">
        <v>127</v>
      </c>
      <c r="B109" s="1" t="s">
        <v>5</v>
      </c>
      <c r="C109" s="1">
        <v>1431</v>
      </c>
    </row>
    <row r="110" spans="1:3" ht="18.75" x14ac:dyDescent="0.3">
      <c r="A110" s="10" t="s">
        <v>128</v>
      </c>
      <c r="B110" s="1" t="s">
        <v>5</v>
      </c>
      <c r="C110" s="1">
        <v>1251</v>
      </c>
    </row>
    <row r="111" spans="1:3" ht="18.75" x14ac:dyDescent="0.3">
      <c r="A111" s="10" t="s">
        <v>129</v>
      </c>
      <c r="B111" s="1" t="s">
        <v>5</v>
      </c>
      <c r="C111" s="1">
        <v>1386</v>
      </c>
    </row>
    <row r="112" spans="1:3" ht="18.75" x14ac:dyDescent="0.3">
      <c r="A112" s="10" t="s">
        <v>130</v>
      </c>
      <c r="B112" s="1" t="s">
        <v>5</v>
      </c>
      <c r="C112" s="1">
        <v>1296</v>
      </c>
    </row>
    <row r="113" spans="1:3" ht="18.75" x14ac:dyDescent="0.3">
      <c r="A113" s="10" t="s">
        <v>131</v>
      </c>
      <c r="B113" s="1" t="s">
        <v>5</v>
      </c>
      <c r="C113" s="1">
        <v>1161</v>
      </c>
    </row>
    <row r="114" spans="1:3" ht="18.75" x14ac:dyDescent="0.3">
      <c r="A114" s="10" t="s">
        <v>132</v>
      </c>
      <c r="B114" s="1" t="s">
        <v>5</v>
      </c>
      <c r="C114" s="1">
        <v>1880</v>
      </c>
    </row>
    <row r="115" spans="1:3" ht="18.75" x14ac:dyDescent="0.3">
      <c r="A115" s="10" t="s">
        <v>133</v>
      </c>
      <c r="B115" s="1" t="s">
        <v>5</v>
      </c>
      <c r="C115" s="1">
        <v>1840</v>
      </c>
    </row>
    <row r="116" spans="1:3" ht="18.75" x14ac:dyDescent="0.3">
      <c r="A116" s="10" t="s">
        <v>134</v>
      </c>
      <c r="B116" s="1" t="s">
        <v>5</v>
      </c>
      <c r="C116" s="1">
        <v>1480</v>
      </c>
    </row>
    <row r="117" spans="1:3" ht="18.75" x14ac:dyDescent="0.3">
      <c r="A117" s="10" t="s">
        <v>157</v>
      </c>
      <c r="B117" s="1" t="s">
        <v>5</v>
      </c>
      <c r="C117" s="1">
        <v>1160</v>
      </c>
    </row>
    <row r="118" spans="1:3" ht="18.75" x14ac:dyDescent="0.3">
      <c r="A118" s="10" t="s">
        <v>135</v>
      </c>
      <c r="B118" s="1" t="s">
        <v>5</v>
      </c>
      <c r="C118" s="1">
        <v>1080</v>
      </c>
    </row>
    <row r="119" spans="1:3" ht="18.75" x14ac:dyDescent="0.3">
      <c r="A119" s="10" t="s">
        <v>136</v>
      </c>
      <c r="B119" s="1" t="s">
        <v>5</v>
      </c>
      <c r="C119" s="1">
        <v>1200</v>
      </c>
    </row>
    <row r="120" spans="1:3" ht="18.75" x14ac:dyDescent="0.3">
      <c r="A120" s="10" t="s">
        <v>137</v>
      </c>
      <c r="B120" s="1" t="s">
        <v>5</v>
      </c>
      <c r="C120" s="1">
        <v>1080</v>
      </c>
    </row>
    <row r="121" spans="1:3" ht="18.75" x14ac:dyDescent="0.3">
      <c r="A121" s="10" t="s">
        <v>138</v>
      </c>
      <c r="B121" s="1" t="s">
        <v>5</v>
      </c>
      <c r="C121" s="1">
        <v>800</v>
      </c>
    </row>
    <row r="122" spans="1:3" ht="18.75" x14ac:dyDescent="0.3">
      <c r="A122" s="10" t="s">
        <v>139</v>
      </c>
      <c r="B122" s="1" t="s">
        <v>5</v>
      </c>
      <c r="C122" s="1">
        <v>800</v>
      </c>
    </row>
    <row r="123" spans="1:3" ht="18.75" x14ac:dyDescent="0.3">
      <c r="A123" s="10" t="s">
        <v>140</v>
      </c>
      <c r="B123" s="1" t="s">
        <v>5</v>
      </c>
      <c r="C123" s="1">
        <v>950</v>
      </c>
    </row>
    <row r="124" spans="1:3" ht="18.75" x14ac:dyDescent="0.3">
      <c r="A124" s="10" t="s">
        <v>141</v>
      </c>
      <c r="B124" s="1" t="s">
        <v>5</v>
      </c>
      <c r="C124" s="1">
        <v>950</v>
      </c>
    </row>
    <row r="125" spans="1:3" ht="18.75" x14ac:dyDescent="0.25">
      <c r="A125" s="11" t="s">
        <v>145</v>
      </c>
      <c r="B125" s="2" t="s">
        <v>1</v>
      </c>
      <c r="C125" s="1">
        <v>4390</v>
      </c>
    </row>
    <row r="126" spans="1:3" ht="18.75" x14ac:dyDescent="0.3">
      <c r="A126" s="8" t="s">
        <v>146</v>
      </c>
      <c r="B126" s="2" t="s">
        <v>1</v>
      </c>
      <c r="C126" s="1">
        <v>900</v>
      </c>
    </row>
    <row r="127" spans="1:3" ht="18.75" x14ac:dyDescent="0.3">
      <c r="A127" s="8" t="s">
        <v>147</v>
      </c>
      <c r="B127" s="2" t="s">
        <v>1</v>
      </c>
      <c r="C127" s="1">
        <v>900</v>
      </c>
    </row>
    <row r="128" spans="1:3" ht="18.75" x14ac:dyDescent="0.3">
      <c r="A128" s="8" t="s">
        <v>148</v>
      </c>
      <c r="B128" s="2" t="s">
        <v>1</v>
      </c>
      <c r="C128" s="1">
        <v>900</v>
      </c>
    </row>
    <row r="129" spans="1:3" ht="18.75" x14ac:dyDescent="0.3">
      <c r="A129" s="8" t="s">
        <v>149</v>
      </c>
      <c r="B129" s="2" t="s">
        <v>1</v>
      </c>
      <c r="C129" s="1">
        <v>900</v>
      </c>
    </row>
    <row r="130" spans="1:3" ht="18.75" x14ac:dyDescent="0.3">
      <c r="A130" s="8" t="s">
        <v>150</v>
      </c>
      <c r="B130" s="2" t="s">
        <v>1</v>
      </c>
      <c r="C130" s="1">
        <v>900</v>
      </c>
    </row>
    <row r="131" spans="1:3" ht="18.75" x14ac:dyDescent="0.25">
      <c r="A131" s="12" t="s">
        <v>151</v>
      </c>
      <c r="B131" s="2" t="s">
        <v>0</v>
      </c>
      <c r="C131" s="1">
        <v>5090</v>
      </c>
    </row>
    <row r="132" spans="1:3" ht="18.75" x14ac:dyDescent="0.3">
      <c r="A132" s="9" t="s">
        <v>152</v>
      </c>
      <c r="B132" s="2" t="s">
        <v>0</v>
      </c>
      <c r="C132" s="1">
        <v>1040</v>
      </c>
    </row>
    <row r="133" spans="1:3" ht="18.75" x14ac:dyDescent="0.3">
      <c r="A133" s="9" t="s">
        <v>153</v>
      </c>
      <c r="B133" s="2" t="s">
        <v>0</v>
      </c>
      <c r="C133" s="1">
        <v>1040</v>
      </c>
    </row>
    <row r="134" spans="1:3" ht="18.75" x14ac:dyDescent="0.3">
      <c r="A134" s="9" t="s">
        <v>154</v>
      </c>
      <c r="B134" s="2" t="s">
        <v>0</v>
      </c>
      <c r="C134" s="1">
        <v>1040</v>
      </c>
    </row>
    <row r="135" spans="1:3" ht="18.75" x14ac:dyDescent="0.3">
      <c r="A135" s="9" t="s">
        <v>155</v>
      </c>
      <c r="B135" s="2" t="s">
        <v>0</v>
      </c>
      <c r="C135" s="1">
        <v>1040</v>
      </c>
    </row>
    <row r="136" spans="1:3" ht="18.75" x14ac:dyDescent="0.3">
      <c r="A136" s="9" t="s">
        <v>156</v>
      </c>
      <c r="B136" s="2" t="s">
        <v>0</v>
      </c>
      <c r="C136" s="1">
        <v>1040</v>
      </c>
    </row>
  </sheetData>
  <sheetProtection algorithmName="SHA-512" hashValue="8r02IaY2Np/7vEQMKKCKHIsor440g6OetS3j95YRBOmg0Ses0iN/nsZLNrXXeSGONyrGrs/K7OMbHHDySClTmA==" saltValue="Gq949/rimnrUa2ib5Kt03A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GRUPOS - SSA 2019</vt:lpstr>
      <vt:lpstr>BASE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Usuario</cp:lastModifiedBy>
  <cp:lastPrinted>2018-09-21T16:21:55Z</cp:lastPrinted>
  <dcterms:created xsi:type="dcterms:W3CDTF">2016-08-30T19:27:10Z</dcterms:created>
  <dcterms:modified xsi:type="dcterms:W3CDTF">2018-09-24T21:20:13Z</dcterms:modified>
</cp:coreProperties>
</file>